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40fb53223aca86b/web site/fp-nishikawa/"/>
    </mc:Choice>
  </mc:AlternateContent>
  <xr:revisionPtr revIDLastSave="316" documentId="13_ncr:1_{93BCFDCE-1044-43FA-9BA6-5F4C70BF401B}" xr6:coauthVersionLast="47" xr6:coauthVersionMax="47" xr10:uidLastSave="{57181729-5423-4301-8001-C340CD404961}"/>
  <bookViews>
    <workbookView xWindow="4080" yWindow="945" windowWidth="23895" windowHeight="14280" xr2:uid="{0EE22B25-F41C-4DF5-A2E4-81F99809E46E}"/>
  </bookViews>
  <sheets>
    <sheet name="数値表" sheetId="1" r:id="rId1"/>
    <sheet name="グラフ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G6" i="1"/>
  <c r="F6" i="1"/>
  <c r="E6" i="1"/>
  <c r="F14" i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E37" i="1"/>
  <c r="F35" i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E32" i="1" l="1"/>
  <c r="I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G5" i="1"/>
  <c r="F5" i="1"/>
  <c r="E5" i="1"/>
  <c r="F38" i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E4" i="1"/>
  <c r="F22" i="1"/>
  <c r="F32" i="1" s="1"/>
  <c r="F11" i="1"/>
  <c r="F21" i="1" s="1"/>
  <c r="E21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G11" i="1" l="1"/>
  <c r="E33" i="1"/>
  <c r="G22" i="1"/>
  <c r="F33" i="1"/>
  <c r="F34" i="1" s="1"/>
  <c r="H22" i="1" l="1"/>
  <c r="H32" i="1" s="1"/>
  <c r="G32" i="1"/>
  <c r="F37" i="1"/>
  <c r="H11" i="1"/>
  <c r="G21" i="1"/>
  <c r="G33" i="1" l="1"/>
  <c r="G34" i="1" s="1"/>
  <c r="I11" i="1"/>
  <c r="H21" i="1"/>
  <c r="I22" i="1"/>
  <c r="I32" i="1" s="1"/>
  <c r="G37" i="1" l="1"/>
  <c r="H33" i="1"/>
  <c r="H34" i="1" s="1"/>
  <c r="I21" i="1"/>
  <c r="J11" i="1"/>
  <c r="J22" i="1"/>
  <c r="J32" i="1" s="1"/>
  <c r="H37" i="1" l="1"/>
  <c r="I33" i="1"/>
  <c r="I34" i="1" s="1"/>
  <c r="K11" i="1"/>
  <c r="J21" i="1"/>
  <c r="K22" i="1"/>
  <c r="K32" i="1" s="1"/>
  <c r="I37" i="1" l="1"/>
  <c r="J33" i="1"/>
  <c r="J34" i="1" s="1"/>
  <c r="L11" i="1"/>
  <c r="K21" i="1"/>
  <c r="L22" i="1"/>
  <c r="L32" i="1" s="1"/>
  <c r="J37" i="1" l="1"/>
  <c r="K33" i="1"/>
  <c r="K34" i="1" s="1"/>
  <c r="M11" i="1"/>
  <c r="L21" i="1"/>
  <c r="M22" i="1"/>
  <c r="M32" i="1" s="1"/>
  <c r="K37" i="1" l="1"/>
  <c r="L33" i="1"/>
  <c r="L34" i="1" s="1"/>
  <c r="M21" i="1"/>
  <c r="N11" i="1"/>
  <c r="N22" i="1"/>
  <c r="N32" i="1" s="1"/>
  <c r="L37" i="1" l="1"/>
  <c r="N21" i="1"/>
  <c r="O11" i="1"/>
  <c r="M33" i="1"/>
  <c r="M34" i="1" s="1"/>
  <c r="O22" i="1"/>
  <c r="O32" i="1" s="1"/>
  <c r="M37" i="1" l="1"/>
  <c r="N33" i="1"/>
  <c r="N34" i="1" s="1"/>
  <c r="P11" i="1"/>
  <c r="O21" i="1"/>
  <c r="P22" i="1"/>
  <c r="P32" i="1" s="1"/>
  <c r="N37" i="1" l="1"/>
  <c r="O33" i="1"/>
  <c r="O34" i="1" s="1"/>
  <c r="P21" i="1"/>
  <c r="Q11" i="1"/>
  <c r="Q22" i="1"/>
  <c r="Q32" i="1" s="1"/>
  <c r="O37" i="1" l="1"/>
  <c r="P33" i="1"/>
  <c r="P34" i="1" s="1"/>
  <c r="Q21" i="1"/>
  <c r="R11" i="1"/>
  <c r="R22" i="1"/>
  <c r="R32" i="1" s="1"/>
  <c r="P37" i="1" l="1"/>
  <c r="Q33" i="1"/>
  <c r="Q34" i="1" s="1"/>
  <c r="R21" i="1"/>
  <c r="S11" i="1"/>
  <c r="S22" i="1"/>
  <c r="S32" i="1" s="1"/>
  <c r="Q37" i="1" l="1"/>
  <c r="R33" i="1"/>
  <c r="R34" i="1" s="1"/>
  <c r="S21" i="1"/>
  <c r="T11" i="1"/>
  <c r="T22" i="1"/>
  <c r="T32" i="1" s="1"/>
  <c r="R37" i="1" l="1"/>
  <c r="S33" i="1"/>
  <c r="S34" i="1" s="1"/>
  <c r="U11" i="1"/>
  <c r="T21" i="1"/>
  <c r="U22" i="1"/>
  <c r="U32" i="1" s="1"/>
  <c r="S37" i="1" l="1"/>
  <c r="T33" i="1"/>
  <c r="T34" i="1" s="1"/>
  <c r="U21" i="1"/>
  <c r="V11" i="1"/>
  <c r="V22" i="1"/>
  <c r="V32" i="1" s="1"/>
  <c r="T37" i="1" l="1"/>
  <c r="U33" i="1"/>
  <c r="U34" i="1" s="1"/>
  <c r="V21" i="1"/>
  <c r="W11" i="1"/>
  <c r="W22" i="1"/>
  <c r="W32" i="1" s="1"/>
  <c r="U37" i="1" l="1"/>
  <c r="V33" i="1"/>
  <c r="V34" i="1" s="1"/>
  <c r="W21" i="1"/>
  <c r="X11" i="1"/>
  <c r="X22" i="1"/>
  <c r="X32" i="1" s="1"/>
  <c r="V37" i="1" l="1"/>
  <c r="Y11" i="1"/>
  <c r="Y21" i="1" s="1"/>
  <c r="X21" i="1"/>
  <c r="W33" i="1"/>
  <c r="W34" i="1" s="1"/>
  <c r="Y22" i="1"/>
  <c r="Y32" i="1" s="1"/>
  <c r="W37" i="1" l="1"/>
  <c r="Y33" i="1"/>
  <c r="X33" i="1"/>
  <c r="X34" i="1" s="1"/>
  <c r="Y34" i="1" l="1"/>
  <c r="Y37" i="1" s="1"/>
  <c r="X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西川敏明</author>
  </authors>
  <commentList>
    <comment ref="B14" authorId="0" shapeId="0" xr:uid="{22AFD479-363C-4C38-BA71-FF112BB82506}">
      <text>
        <r>
          <rPr>
            <sz val="11"/>
            <color indexed="81"/>
            <rFont val="MS P ゴシック"/>
            <family val="3"/>
            <charset val="128"/>
          </rPr>
          <t xml:space="preserve">マイナス値を入力する
</t>
        </r>
      </text>
    </comment>
    <comment ref="B29" authorId="0" shapeId="0" xr:uid="{7BAB47F8-EAFB-45BD-A657-5D8A1D700FCD}">
      <text>
        <r>
          <rPr>
            <sz val="11"/>
            <color indexed="81"/>
            <rFont val="MS P ゴシック"/>
            <family val="3"/>
            <charset val="128"/>
          </rPr>
          <t>拠出額は</t>
        </r>
        <r>
          <rPr>
            <sz val="9"/>
            <color indexed="81"/>
            <rFont val="MS P ゴシック"/>
            <family val="3"/>
            <charset val="128"/>
          </rPr>
          <t>、資産運用</t>
        </r>
        <r>
          <rPr>
            <sz val="11"/>
            <color indexed="81"/>
            <rFont val="MS P ゴシック"/>
            <family val="3"/>
            <charset val="128"/>
          </rPr>
          <t>にかさんされます。
資産運用から取崩し現金化はマイナス知で入力します。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<sst xmlns="http://schemas.openxmlformats.org/spreadsheetml/2006/main" count="56" uniqueCount="47">
  <si>
    <t>経過年数</t>
  </si>
  <si>
    <t>西暦</t>
  </si>
  <si>
    <t>本人</t>
  </si>
  <si>
    <t/>
  </si>
  <si>
    <t>配偶者</t>
  </si>
  <si>
    <t>退職金</t>
  </si>
  <si>
    <t>支出</t>
  </si>
  <si>
    <t>基本生活費</t>
  </si>
  <si>
    <t>住居費 (ローン以外)</t>
  </si>
  <si>
    <t>教育費</t>
  </si>
  <si>
    <t>保険料</t>
  </si>
  <si>
    <t>一時的支出</t>
  </si>
  <si>
    <t>使途不明金</t>
  </si>
  <si>
    <t>支出合計</t>
  </si>
  <si>
    <t>年間収支</t>
  </si>
  <si>
    <t>ローン借入金</t>
    <rPh sb="3" eb="6">
      <t>カリイレキン</t>
    </rPh>
    <phoneticPr fontId="1"/>
  </si>
  <si>
    <t>基準年 0</t>
    <rPh sb="0" eb="2">
      <t>キジュン</t>
    </rPh>
    <rPh sb="2" eb="3">
      <t>ネン</t>
    </rPh>
    <phoneticPr fontId="1"/>
  </si>
  <si>
    <t>一時的収入</t>
    <rPh sb="3" eb="5">
      <t>シュウニュウ</t>
    </rPh>
    <phoneticPr fontId="1"/>
  </si>
  <si>
    <t>副収入・配当金</t>
    <rPh sb="4" eb="7">
      <t>ハイトウキン</t>
    </rPh>
    <phoneticPr fontId="1"/>
  </si>
  <si>
    <t>その他支出</t>
    <phoneticPr fontId="1"/>
  </si>
  <si>
    <t>　　今後の見込み　⇒</t>
    <rPh sb="2" eb="4">
      <t>コンゴ</t>
    </rPh>
    <rPh sb="5" eb="7">
      <t>ミコ</t>
    </rPh>
    <phoneticPr fontId="1"/>
  </si>
  <si>
    <t>キャッシュフロー表</t>
    <rPh sb="8" eb="9">
      <t>ヒョウ</t>
    </rPh>
    <phoneticPr fontId="1"/>
  </si>
  <si>
    <t>キャッシュフローグラフ</t>
    <phoneticPr fontId="1"/>
  </si>
  <si>
    <t>家族の年齢</t>
    <rPh sb="0" eb="2">
      <t>カゾク</t>
    </rPh>
    <phoneticPr fontId="1"/>
  </si>
  <si>
    <t xml:space="preserve"> </t>
    <phoneticPr fontId="1"/>
  </si>
  <si>
    <t>rev1.0</t>
    <phoneticPr fontId="1"/>
  </si>
  <si>
    <t>収入</t>
    <rPh sb="0" eb="2">
      <t>シュウニュウ</t>
    </rPh>
    <phoneticPr fontId="2"/>
  </si>
  <si>
    <t>一子</t>
    <phoneticPr fontId="1"/>
  </si>
  <si>
    <t>二子</t>
    <phoneticPr fontId="1"/>
  </si>
  <si>
    <t>三子</t>
    <phoneticPr fontId="1"/>
  </si>
  <si>
    <t>主なイベント</t>
    <rPh sb="0" eb="1">
      <t>オモ</t>
    </rPh>
    <phoneticPr fontId="1"/>
  </si>
  <si>
    <t>金融資産</t>
    <rPh sb="0" eb="4">
      <t>キンユウシサン</t>
    </rPh>
    <phoneticPr fontId="1"/>
  </si>
  <si>
    <t>その他借入金返済</t>
    <rPh sb="3" eb="6">
      <t>カリイレキン</t>
    </rPh>
    <rPh sb="6" eb="8">
      <t>ヘンサイ</t>
    </rPh>
    <phoneticPr fontId="1"/>
  </si>
  <si>
    <t>税金・社会保険料</t>
    <rPh sb="0" eb="2">
      <t>ゼイキン</t>
    </rPh>
    <rPh sb="3" eb="8">
      <t>シャカイホケンリョウ</t>
    </rPh>
    <phoneticPr fontId="1"/>
  </si>
  <si>
    <t>住宅ローン返済</t>
    <rPh sb="0" eb="2">
      <t>ジュウタク</t>
    </rPh>
    <phoneticPr fontId="1"/>
  </si>
  <si>
    <t>流動性資金</t>
    <rPh sb="0" eb="2">
      <t>リュウドウ</t>
    </rPh>
    <rPh sb="2" eb="5">
      <t>セイシキン</t>
    </rPh>
    <phoneticPr fontId="1"/>
  </si>
  <si>
    <t>個人・企業・確定拠出年金</t>
    <rPh sb="0" eb="2">
      <t>コジン</t>
    </rPh>
    <rPh sb="3" eb="5">
      <t>キギョウ</t>
    </rPh>
    <rPh sb="6" eb="8">
      <t>カクテイ</t>
    </rPh>
    <rPh sb="8" eb="10">
      <t>キョシュツ</t>
    </rPh>
    <rPh sb="10" eb="12">
      <t>ネンキン</t>
    </rPh>
    <phoneticPr fontId="1"/>
  </si>
  <si>
    <t>その他収入</t>
    <rPh sb="2" eb="3">
      <t>タ</t>
    </rPh>
    <rPh sb="3" eb="5">
      <t>シュウニュウ</t>
    </rPh>
    <phoneticPr fontId="1"/>
  </si>
  <si>
    <t>資産運用</t>
    <rPh sb="0" eb="2">
      <t>シサン</t>
    </rPh>
    <rPh sb="2" eb="4">
      <t>ウンヨウ</t>
    </rPh>
    <phoneticPr fontId="1"/>
  </si>
  <si>
    <t>資産運用拠出と現金化</t>
    <rPh sb="0" eb="2">
      <t>シサン</t>
    </rPh>
    <rPh sb="2" eb="4">
      <t>ウンヨウ</t>
    </rPh>
    <rPh sb="4" eb="6">
      <t>キョシュツ</t>
    </rPh>
    <rPh sb="7" eb="10">
      <t>ゲンキンカ</t>
    </rPh>
    <phoneticPr fontId="1"/>
  </si>
  <si>
    <t>給付金、還付金</t>
    <rPh sb="0" eb="3">
      <t>キュウフキン</t>
    </rPh>
    <rPh sb="4" eb="7">
      <t>カンプキン</t>
    </rPh>
    <phoneticPr fontId="1"/>
  </si>
  <si>
    <t>収入(可処分額)合計</t>
    <rPh sb="3" eb="6">
      <t>カショブン</t>
    </rPh>
    <rPh sb="6" eb="7">
      <t>ガク</t>
    </rPh>
    <phoneticPr fontId="1"/>
  </si>
  <si>
    <t>年末の
実績値入力</t>
    <rPh sb="0" eb="2">
      <t>ネンマツ</t>
    </rPh>
    <rPh sb="4" eb="7">
      <t>ジッセキチ</t>
    </rPh>
    <rPh sb="7" eb="9">
      <t>ニュウリョク</t>
    </rPh>
    <phoneticPr fontId="1"/>
  </si>
  <si>
    <t>増加率等
入力</t>
    <rPh sb="0" eb="2">
      <t>ゾウカ</t>
    </rPh>
    <rPh sb="2" eb="3">
      <t>リツ</t>
    </rPh>
    <rPh sb="3" eb="4">
      <t>トウ</t>
    </rPh>
    <rPh sb="5" eb="7">
      <t>ニュウリョク</t>
    </rPh>
    <phoneticPr fontId="1"/>
  </si>
  <si>
    <t>給料
公的年金　</t>
    <rPh sb="0" eb="2">
      <t>キュウリョウ</t>
    </rPh>
    <rPh sb="3" eb="7">
      <t>コウテキネンキン</t>
    </rPh>
    <phoneticPr fontId="1"/>
  </si>
  <si>
    <t>年末金融資産残高</t>
    <phoneticPr fontId="1"/>
  </si>
  <si>
    <t>年末ローン残高</t>
    <rPh sb="0" eb="2">
      <t>ネンマツ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</si>
</sst>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%"/>
    <numFmt numFmtId="177" formatCode="#,##0_ ;[Red]\-#,##0\ "/>
    <numFmt numFmtId="178" formatCode="0.0%"/>
    <numFmt numFmtId="179" formatCode="0_ ;[Red]\-0\ "/>
  </numFmts>
  <fonts count="10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68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/>
      <top style="dotted">
        <color auto="1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dotted">
        <color theme="1"/>
      </left>
      <right style="dotted">
        <color theme="1"/>
      </right>
      <top style="medium">
        <color theme="1"/>
      </top>
      <bottom/>
      <diagonal/>
    </border>
    <border>
      <left style="dotted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dotted">
        <color theme="1"/>
      </left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dotted">
        <color theme="1"/>
      </left>
      <right style="dotted">
        <color theme="1"/>
      </right>
      <top/>
      <bottom style="medium">
        <color theme="1"/>
      </bottom>
      <diagonal/>
    </border>
    <border>
      <left style="dotted">
        <color theme="1"/>
      </left>
      <right style="medium">
        <color theme="1"/>
      </right>
      <top/>
      <bottom style="medium">
        <color theme="1"/>
      </bottom>
      <diagonal/>
    </border>
    <border>
      <left style="dotted">
        <color indexed="64"/>
      </left>
      <right style="dotted">
        <color indexed="64"/>
      </right>
      <top style="medium">
        <color theme="1"/>
      </top>
      <bottom style="dotted">
        <color indexed="64"/>
      </bottom>
      <diagonal/>
    </border>
    <border>
      <left style="dotted">
        <color indexed="64"/>
      </left>
      <right/>
      <top style="medium">
        <color theme="1"/>
      </top>
      <bottom style="dotted">
        <color indexed="64"/>
      </bottom>
      <diagonal/>
    </border>
    <border>
      <left style="dotted">
        <color theme="1"/>
      </left>
      <right style="dotted">
        <color theme="1"/>
      </right>
      <top style="medium">
        <color theme="1"/>
      </top>
      <bottom style="dotted">
        <color theme="1"/>
      </bottom>
      <diagonal/>
    </border>
    <border>
      <left style="dotted">
        <color theme="1"/>
      </left>
      <right style="medium">
        <color theme="1"/>
      </right>
      <top style="medium">
        <color theme="1"/>
      </top>
      <bottom style="dotted">
        <color theme="1"/>
      </bottom>
      <diagonal/>
    </border>
    <border>
      <left style="dotted">
        <color indexed="64"/>
      </left>
      <right style="medium">
        <color theme="1"/>
      </right>
      <top/>
      <bottom style="dotted">
        <color indexed="64"/>
      </bottom>
      <diagonal/>
    </border>
    <border>
      <left style="dotted">
        <color indexed="64"/>
      </left>
      <right style="medium">
        <color theme="1"/>
      </right>
      <top style="dotted">
        <color indexed="64"/>
      </top>
      <bottom style="dotted">
        <color indexed="64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medium">
        <color theme="1"/>
      </bottom>
      <diagonal/>
    </border>
    <border>
      <left/>
      <right style="dotted">
        <color indexed="64"/>
      </right>
      <top style="dotted">
        <color indexed="64"/>
      </top>
      <bottom style="medium">
        <color theme="1"/>
      </bottom>
      <diagonal/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medium">
        <color theme="1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theme="1"/>
      </bottom>
      <diagonal/>
    </border>
    <border>
      <left style="dotted">
        <color indexed="64"/>
      </left>
      <right style="medium">
        <color theme="1"/>
      </right>
      <top style="dotted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dotted">
        <color indexed="64"/>
      </right>
      <top style="medium">
        <color theme="1"/>
      </top>
      <bottom style="medium">
        <color theme="1"/>
      </bottom>
      <diagonal/>
    </border>
    <border>
      <left style="dotted">
        <color theme="1"/>
      </left>
      <right/>
      <top/>
      <bottom style="medium">
        <color theme="1"/>
      </bottom>
      <diagonal/>
    </border>
    <border>
      <left/>
      <right style="dotted">
        <color indexed="64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 diagonalUp="1">
      <left style="dotted">
        <color indexed="64"/>
      </left>
      <right style="dotted">
        <color indexed="64"/>
      </right>
      <top style="medium">
        <color theme="1"/>
      </top>
      <bottom style="medium">
        <color theme="1"/>
      </bottom>
      <diagonal style="thin">
        <color indexed="64"/>
      </diagonal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otted">
        <color indexed="64"/>
      </right>
      <top style="medium">
        <color theme="1"/>
      </top>
      <bottom style="dotted">
        <color indexed="64"/>
      </bottom>
      <diagonal/>
    </border>
    <border>
      <left/>
      <right/>
      <top style="medium">
        <color theme="1"/>
      </top>
      <bottom style="dotted">
        <color indexed="64"/>
      </bottom>
      <diagonal/>
    </border>
    <border>
      <left/>
      <right style="dotted">
        <color indexed="64"/>
      </right>
      <top style="medium">
        <color theme="1"/>
      </top>
      <bottom style="dotted">
        <color indexed="64"/>
      </bottom>
      <diagonal/>
    </border>
    <border>
      <left/>
      <right style="medium">
        <color theme="1"/>
      </right>
      <top style="medium">
        <color theme="1"/>
      </top>
      <bottom style="dotted">
        <color indexed="64"/>
      </bottom>
      <diagonal/>
    </border>
    <border>
      <left style="medium">
        <color theme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1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theme="1"/>
      </right>
      <top style="dotted">
        <color indexed="64"/>
      </top>
      <bottom/>
      <diagonal/>
    </border>
    <border>
      <left style="medium">
        <color theme="1"/>
      </left>
      <right style="dotted">
        <color indexed="64"/>
      </right>
      <top style="dotted">
        <color indexed="64"/>
      </top>
      <bottom style="medium">
        <color theme="1"/>
      </bottom>
      <diagonal/>
    </border>
    <border>
      <left style="dotted">
        <color indexed="64"/>
      </left>
      <right/>
      <top style="dotted">
        <color indexed="64"/>
      </top>
      <bottom style="medium">
        <color theme="1"/>
      </bottom>
      <diagonal/>
    </border>
    <border>
      <left/>
      <right/>
      <top style="dotted">
        <color indexed="64"/>
      </top>
      <bottom style="medium">
        <color theme="1"/>
      </bottom>
      <diagonal/>
    </border>
    <border>
      <left style="medium">
        <color theme="1"/>
      </left>
      <right style="dotted">
        <color indexed="64"/>
      </right>
      <top/>
      <bottom/>
      <diagonal/>
    </border>
    <border>
      <left/>
      <right style="medium">
        <color theme="1"/>
      </right>
      <top/>
      <bottom style="dotted">
        <color indexed="64"/>
      </bottom>
      <diagonal/>
    </border>
    <border>
      <left style="medium">
        <color theme="1"/>
      </left>
      <right style="dotted">
        <color indexed="64"/>
      </right>
      <top/>
      <bottom style="medium">
        <color theme="1"/>
      </bottom>
      <diagonal/>
    </border>
    <border diagonalUp="1">
      <left style="dotted">
        <color indexed="64"/>
      </left>
      <right/>
      <top style="medium">
        <color theme="1"/>
      </top>
      <bottom style="medium">
        <color theme="1"/>
      </bottom>
      <diagonal style="thin">
        <color indexed="64"/>
      </diagonal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theme="1"/>
      </left>
      <right style="dotted">
        <color theme="1"/>
      </right>
      <top style="medium">
        <color theme="1"/>
      </top>
      <bottom style="dotted">
        <color theme="1"/>
      </bottom>
      <diagonal/>
    </border>
    <border>
      <left style="medium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medium">
        <color theme="1"/>
      </right>
      <top style="dotted">
        <color theme="1"/>
      </top>
      <bottom style="dotted">
        <color theme="1"/>
      </bottom>
      <diagonal/>
    </border>
    <border>
      <left style="medium">
        <color theme="1"/>
      </left>
      <right style="dotted">
        <color theme="1"/>
      </right>
      <top style="dotted">
        <color theme="1"/>
      </top>
      <bottom style="medium">
        <color theme="1"/>
      </bottom>
      <diagonal/>
    </border>
    <border>
      <left style="dotted">
        <color theme="1"/>
      </left>
      <right style="medium">
        <color theme="1"/>
      </right>
      <top style="dotted">
        <color theme="1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178" fontId="3" fillId="3" borderId="4" xfId="0" applyNumberFormat="1" applyFont="1" applyFill="1" applyBorder="1" applyAlignment="1" applyProtection="1">
      <alignment horizontal="center" vertical="center"/>
      <protection locked="0"/>
    </xf>
    <xf numFmtId="179" fontId="3" fillId="3" borderId="4" xfId="0" applyNumberFormat="1" applyFont="1" applyFill="1" applyBorder="1" applyProtection="1">
      <alignment vertical="center"/>
      <protection locked="0"/>
    </xf>
    <xf numFmtId="179" fontId="3" fillId="3" borderId="11" xfId="0" applyNumberFormat="1" applyFont="1" applyFill="1" applyBorder="1" applyProtection="1">
      <alignment vertical="center"/>
      <protection locked="0"/>
    </xf>
    <xf numFmtId="179" fontId="3" fillId="3" borderId="5" xfId="0" applyNumberFormat="1" applyFont="1" applyFill="1" applyBorder="1" applyProtection="1">
      <alignment vertical="center"/>
      <protection locked="0"/>
    </xf>
    <xf numFmtId="179" fontId="3" fillId="3" borderId="7" xfId="0" applyNumberFormat="1" applyFont="1" applyFill="1" applyBorder="1" applyProtection="1">
      <alignment vertical="center"/>
      <protection locked="0"/>
    </xf>
    <xf numFmtId="179" fontId="3" fillId="3" borderId="2" xfId="0" applyNumberFormat="1" applyFont="1" applyFill="1" applyBorder="1" applyProtection="1">
      <alignment vertical="center"/>
      <protection locked="0"/>
    </xf>
    <xf numFmtId="179" fontId="3" fillId="3" borderId="3" xfId="0" applyNumberFormat="1" applyFont="1" applyFill="1" applyBorder="1" applyProtection="1">
      <alignment vertical="center"/>
      <protection locked="0"/>
    </xf>
    <xf numFmtId="178" fontId="3" fillId="5" borderId="4" xfId="0" applyNumberFormat="1" applyFont="1" applyFill="1" applyBorder="1" applyAlignment="1" applyProtection="1">
      <alignment horizontal="center" vertical="center"/>
      <protection locked="0"/>
    </xf>
    <xf numFmtId="179" fontId="3" fillId="5" borderId="4" xfId="0" applyNumberFormat="1" applyFont="1" applyFill="1" applyBorder="1" applyProtection="1">
      <alignment vertical="center"/>
      <protection locked="0"/>
    </xf>
    <xf numFmtId="179" fontId="3" fillId="5" borderId="7" xfId="0" applyNumberFormat="1" applyFont="1" applyFill="1" applyBorder="1" applyProtection="1">
      <alignment vertical="center"/>
      <protection locked="0"/>
    </xf>
    <xf numFmtId="179" fontId="3" fillId="5" borderId="2" xfId="0" applyNumberFormat="1" applyFont="1" applyFill="1" applyBorder="1" applyProtection="1">
      <alignment vertical="center"/>
      <protection locked="0"/>
    </xf>
    <xf numFmtId="179" fontId="3" fillId="5" borderId="3" xfId="0" applyNumberFormat="1" applyFont="1" applyFill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178" fontId="3" fillId="5" borderId="28" xfId="0" applyNumberFormat="1" applyFont="1" applyFill="1" applyBorder="1" applyAlignment="1" applyProtection="1">
      <alignment horizontal="center" vertical="center"/>
      <protection locked="0"/>
    </xf>
    <xf numFmtId="179" fontId="3" fillId="5" borderId="28" xfId="0" applyNumberFormat="1" applyFont="1" applyFill="1" applyBorder="1" applyProtection="1">
      <alignment vertical="center"/>
      <protection locked="0"/>
    </xf>
    <xf numFmtId="179" fontId="3" fillId="5" borderId="50" xfId="0" applyNumberFormat="1" applyFont="1" applyFill="1" applyBorder="1" applyProtection="1">
      <alignment vertical="center"/>
      <protection locked="0"/>
    </xf>
    <xf numFmtId="179" fontId="3" fillId="5" borderId="51" xfId="0" applyNumberFormat="1" applyFont="1" applyFill="1" applyBorder="1" applyProtection="1">
      <alignment vertical="center"/>
      <protection locked="0"/>
    </xf>
    <xf numFmtId="179" fontId="3" fillId="5" borderId="33" xfId="0" applyNumberFormat="1" applyFont="1" applyFill="1" applyBorder="1" applyProtection="1">
      <alignment vertical="center"/>
      <protection locked="0"/>
    </xf>
    <xf numFmtId="179" fontId="3" fillId="5" borderId="54" xfId="0" applyNumberFormat="1" applyFont="1" applyFill="1" applyBorder="1" applyProtection="1">
      <alignment vertical="center"/>
      <protection locked="0"/>
    </xf>
    <xf numFmtId="179" fontId="3" fillId="3" borderId="32" xfId="0" applyNumberFormat="1" applyFont="1" applyFill="1" applyBorder="1" applyProtection="1">
      <alignment vertical="center"/>
      <protection locked="0"/>
    </xf>
    <xf numFmtId="179" fontId="3" fillId="3" borderId="33" xfId="0" applyNumberFormat="1" applyFont="1" applyFill="1" applyBorder="1" applyProtection="1">
      <alignment vertical="center"/>
      <protection locked="0"/>
    </xf>
    <xf numFmtId="179" fontId="3" fillId="3" borderId="59" xfId="0" applyNumberFormat="1" applyFont="1" applyFill="1" applyBorder="1" applyProtection="1">
      <alignment vertical="center"/>
      <protection locked="0"/>
    </xf>
    <xf numFmtId="179" fontId="3" fillId="3" borderId="54" xfId="0" applyNumberFormat="1" applyFont="1" applyFill="1" applyBorder="1" applyProtection="1">
      <alignment vertical="center"/>
      <protection locked="0"/>
    </xf>
    <xf numFmtId="178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Protection="1">
      <alignment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178" fontId="3" fillId="3" borderId="36" xfId="0" applyNumberFormat="1" applyFont="1" applyFill="1" applyBorder="1" applyAlignment="1" applyProtection="1">
      <alignment horizontal="center" vertical="center"/>
      <protection locked="0"/>
    </xf>
    <xf numFmtId="179" fontId="3" fillId="3" borderId="37" xfId="0" applyNumberFormat="1" applyFont="1" applyFill="1" applyBorder="1" applyProtection="1">
      <alignment vertical="center"/>
      <protection locked="0"/>
    </xf>
    <xf numFmtId="179" fontId="3" fillId="3" borderId="35" xfId="0" applyNumberFormat="1" applyFont="1" applyFill="1" applyBorder="1" applyProtection="1">
      <alignment vertical="center"/>
      <protection locked="0"/>
    </xf>
    <xf numFmtId="179" fontId="3" fillId="3" borderId="38" xfId="0" applyNumberFormat="1" applyFont="1" applyFill="1" applyBorder="1" applyProtection="1">
      <alignment vertical="center"/>
      <protection locked="0"/>
    </xf>
    <xf numFmtId="178" fontId="3" fillId="5" borderId="36" xfId="0" applyNumberFormat="1" applyFont="1" applyFill="1" applyBorder="1" applyAlignment="1" applyProtection="1">
      <alignment horizontal="center" vertical="center"/>
      <protection locked="0"/>
    </xf>
    <xf numFmtId="179" fontId="3" fillId="5" borderId="37" xfId="0" applyNumberFormat="1" applyFont="1" applyFill="1" applyBorder="1" applyProtection="1">
      <alignment vertical="center"/>
      <protection locked="0"/>
    </xf>
    <xf numFmtId="179" fontId="3" fillId="5" borderId="35" xfId="0" applyNumberFormat="1" applyFont="1" applyFill="1" applyBorder="1" applyProtection="1">
      <alignment vertical="center"/>
      <protection locked="0"/>
    </xf>
    <xf numFmtId="179" fontId="3" fillId="5" borderId="38" xfId="0" applyNumberFormat="1" applyFont="1" applyFill="1" applyBorder="1" applyProtection="1">
      <alignment vertical="center"/>
      <protection locked="0"/>
    </xf>
    <xf numFmtId="178" fontId="3" fillId="0" borderId="45" xfId="0" applyNumberFormat="1" applyFont="1" applyBorder="1" applyAlignment="1" applyProtection="1">
      <alignment horizontal="center" vertical="center"/>
      <protection locked="0"/>
    </xf>
    <xf numFmtId="179" fontId="3" fillId="2" borderId="46" xfId="0" applyNumberFormat="1" applyFont="1" applyFill="1" applyBorder="1" applyProtection="1">
      <alignment vertical="center"/>
      <protection locked="0"/>
    </xf>
    <xf numFmtId="178" fontId="3" fillId="4" borderId="28" xfId="0" applyNumberFormat="1" applyFont="1" applyFill="1" applyBorder="1" applyAlignment="1" applyProtection="1">
      <alignment horizontal="center" vertical="center"/>
      <protection locked="0"/>
    </xf>
    <xf numFmtId="179" fontId="3" fillId="4" borderId="29" xfId="0" applyNumberFormat="1" applyFont="1" applyFill="1" applyBorder="1" applyProtection="1">
      <alignment vertical="center"/>
      <protection locked="0"/>
    </xf>
    <xf numFmtId="178" fontId="3" fillId="4" borderId="4" xfId="0" applyNumberFormat="1" applyFont="1" applyFill="1" applyBorder="1" applyAlignment="1" applyProtection="1">
      <alignment horizontal="center" vertical="center"/>
      <protection locked="0"/>
    </xf>
    <xf numFmtId="179" fontId="3" fillId="4" borderId="4" xfId="0" applyNumberFormat="1" applyFont="1" applyFill="1" applyBorder="1" applyProtection="1">
      <alignment vertical="center"/>
      <protection locked="0"/>
    </xf>
    <xf numFmtId="178" fontId="3" fillId="4" borderId="36" xfId="0" applyNumberFormat="1" applyFont="1" applyFill="1" applyBorder="1" applyAlignment="1" applyProtection="1">
      <alignment horizontal="center" vertical="center"/>
      <protection locked="0"/>
    </xf>
    <xf numFmtId="179" fontId="3" fillId="4" borderId="37" xfId="0" applyNumberFormat="1" applyFont="1" applyFill="1" applyBorder="1" applyProtection="1">
      <alignment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9" fontId="3" fillId="2" borderId="14" xfId="0" applyNumberFormat="1" applyFont="1" applyFill="1" applyBorder="1" applyProtection="1">
      <alignment vertical="center"/>
      <protection locked="0"/>
    </xf>
    <xf numFmtId="179" fontId="3" fillId="2" borderId="17" xfId="0" applyNumberFormat="1" applyFont="1" applyFill="1" applyBorder="1" applyProtection="1">
      <alignment vertical="center"/>
      <protection locked="0"/>
    </xf>
    <xf numFmtId="0" fontId="3" fillId="0" borderId="30" xfId="0" applyFont="1" applyBorder="1">
      <alignment vertical="center"/>
    </xf>
    <xf numFmtId="179" fontId="3" fillId="4" borderId="30" xfId="0" applyNumberFormat="1" applyFont="1" applyFill="1" applyBorder="1">
      <alignment vertical="center"/>
    </xf>
    <xf numFmtId="179" fontId="3" fillId="4" borderId="31" xfId="0" applyNumberFormat="1" applyFont="1" applyFill="1" applyBorder="1">
      <alignment vertical="center"/>
    </xf>
    <xf numFmtId="179" fontId="3" fillId="4" borderId="4" xfId="0" applyNumberFormat="1" applyFont="1" applyFill="1" applyBorder="1">
      <alignment vertical="center"/>
    </xf>
    <xf numFmtId="179" fontId="3" fillId="4" borderId="5" xfId="0" applyNumberFormat="1" applyFont="1" applyFill="1" applyBorder="1">
      <alignment vertical="center"/>
    </xf>
    <xf numFmtId="179" fontId="3" fillId="4" borderId="32" xfId="0" applyNumberFormat="1" applyFont="1" applyFill="1" applyBorder="1">
      <alignment vertical="center"/>
    </xf>
    <xf numFmtId="179" fontId="3" fillId="4" borderId="33" xfId="0" applyNumberFormat="1" applyFont="1" applyFill="1" applyBorder="1">
      <alignment vertical="center"/>
    </xf>
    <xf numFmtId="179" fontId="3" fillId="4" borderId="37" xfId="0" applyNumberFormat="1" applyFont="1" applyFill="1" applyBorder="1">
      <alignment vertical="center"/>
    </xf>
    <xf numFmtId="179" fontId="3" fillId="4" borderId="38" xfId="0" applyNumberFormat="1" applyFont="1" applyFill="1" applyBorder="1">
      <alignment vertical="center"/>
    </xf>
    <xf numFmtId="0" fontId="6" fillId="2" borderId="0" xfId="0" applyFont="1" applyFill="1" applyAlignment="1">
      <alignment vertical="top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6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63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4" xfId="0" applyFont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56" xfId="0" applyFont="1" applyFill="1" applyBorder="1">
      <alignment vertical="center"/>
    </xf>
    <xf numFmtId="0" fontId="3" fillId="3" borderId="57" xfId="0" applyFont="1" applyFill="1" applyBorder="1">
      <alignment vertical="center"/>
    </xf>
    <xf numFmtId="0" fontId="3" fillId="5" borderId="29" xfId="0" applyFont="1" applyFill="1" applyBorder="1">
      <alignment vertical="center"/>
    </xf>
    <xf numFmtId="0" fontId="3" fillId="5" borderId="49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3" fillId="5" borderId="8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3" fillId="5" borderId="56" xfId="0" applyFont="1" applyFill="1" applyBorder="1">
      <alignment vertical="center"/>
    </xf>
    <xf numFmtId="0" fontId="3" fillId="5" borderId="57" xfId="0" applyFont="1" applyFill="1" applyBorder="1">
      <alignment vertical="center"/>
    </xf>
    <xf numFmtId="0" fontId="5" fillId="4" borderId="28" xfId="0" applyFont="1" applyFill="1" applyBorder="1">
      <alignment vertical="center"/>
    </xf>
    <xf numFmtId="177" fontId="3" fillId="4" borderId="28" xfId="0" applyNumberFormat="1" applyFont="1" applyFill="1" applyBorder="1">
      <alignment vertical="center"/>
    </xf>
    <xf numFmtId="0" fontId="5" fillId="4" borderId="4" xfId="0" applyFont="1" applyFill="1" applyBorder="1">
      <alignment vertical="center"/>
    </xf>
    <xf numFmtId="177" fontId="3" fillId="4" borderId="4" xfId="0" applyNumberFormat="1" applyFont="1" applyFill="1" applyBorder="1">
      <alignment vertical="center"/>
    </xf>
    <xf numFmtId="179" fontId="3" fillId="2" borderId="46" xfId="0" applyNumberFormat="1" applyFont="1" applyFill="1" applyBorder="1">
      <alignment vertical="center"/>
    </xf>
    <xf numFmtId="179" fontId="3" fillId="2" borderId="47" xfId="0" applyNumberFormat="1" applyFont="1" applyFill="1" applyBorder="1">
      <alignment vertical="center"/>
    </xf>
    <xf numFmtId="0" fontId="5" fillId="4" borderId="43" xfId="0" applyFont="1" applyFill="1" applyBorder="1" applyAlignment="1">
      <alignment horizontal="right" vertical="center"/>
    </xf>
    <xf numFmtId="0" fontId="5" fillId="4" borderId="42" xfId="0" applyFont="1" applyFill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right" vertical="center"/>
    </xf>
    <xf numFmtId="0" fontId="5" fillId="2" borderId="40" xfId="0" applyFont="1" applyFill="1" applyBorder="1" applyAlignment="1">
      <alignment horizontal="right" vertical="center"/>
    </xf>
    <xf numFmtId="0" fontId="5" fillId="2" borderId="41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right" vertical="center"/>
    </xf>
    <xf numFmtId="0" fontId="5" fillId="3" borderId="58" xfId="0" applyFont="1" applyFill="1" applyBorder="1" applyAlignment="1">
      <alignment horizontal="center" vertical="center" textRotation="255"/>
    </xf>
    <xf numFmtId="0" fontId="5" fillId="3" borderId="60" xfId="0" applyFont="1" applyFill="1" applyBorder="1" applyAlignment="1">
      <alignment horizontal="center" vertical="center" textRotation="255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5" fillId="5" borderId="48" xfId="0" applyFont="1" applyFill="1" applyBorder="1" applyAlignment="1">
      <alignment vertical="center" textRotation="255"/>
    </xf>
    <xf numFmtId="0" fontId="5" fillId="5" borderId="52" xfId="0" applyFont="1" applyFill="1" applyBorder="1" applyAlignment="1">
      <alignment vertical="center" textRotation="255"/>
    </xf>
    <xf numFmtId="0" fontId="5" fillId="5" borderId="53" xfId="0" applyFont="1" applyFill="1" applyBorder="1" applyAlignment="1">
      <alignment vertical="center" textRotation="255"/>
    </xf>
    <xf numFmtId="0" fontId="5" fillId="5" borderId="55" xfId="0" applyFont="1" applyFill="1" applyBorder="1" applyAlignment="1">
      <alignment vertical="center" textRotation="255"/>
    </xf>
    <xf numFmtId="0" fontId="5" fillId="0" borderId="64" xfId="0" applyFont="1" applyBorder="1" applyAlignment="1">
      <alignment vertical="center" textRotation="255"/>
    </xf>
    <xf numFmtId="0" fontId="5" fillId="0" borderId="66" xfId="0" applyFont="1" applyBorder="1" applyAlignment="1">
      <alignment vertical="center" textRotation="255"/>
    </xf>
    <xf numFmtId="0" fontId="5" fillId="4" borderId="18" xfId="0" applyFont="1" applyFill="1" applyBorder="1" applyAlignment="1">
      <alignment horizontal="center" vertical="center" textRotation="255"/>
    </xf>
    <xf numFmtId="0" fontId="5" fillId="4" borderId="22" xfId="0" applyFont="1" applyFill="1" applyBorder="1" applyAlignment="1">
      <alignment horizontal="center" vertical="center" textRotation="255"/>
    </xf>
    <xf numFmtId="0" fontId="5" fillId="4" borderId="24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907617712169537E-2"/>
          <c:y val="2.3334420475547065E-2"/>
          <c:w val="0.9009320263538485"/>
          <c:h val="0.95414783790324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数値表!$A$33</c:f>
              <c:strCache>
                <c:ptCount val="1"/>
                <c:pt idx="0">
                  <c:v>年間収支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数値表!$E$5:$Y$5</c:f>
              <c:numCache>
                <c:formatCode>General</c:formatCode>
                <c:ptCount val="2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</c:numCache>
            </c:numRef>
          </c:cat>
          <c:val>
            <c:numRef>
              <c:f>数値表!$E$33:$Y$33</c:f>
              <c:numCache>
                <c:formatCode>0_ ;[Red]\-0\ </c:formatCode>
                <c:ptCount val="21"/>
                <c:pt idx="0">
                  <c:v>90</c:v>
                </c:pt>
                <c:pt idx="1">
                  <c:v>93.599999999999909</c:v>
                </c:pt>
                <c:pt idx="2">
                  <c:v>97.253999999999962</c:v>
                </c:pt>
                <c:pt idx="3">
                  <c:v>100.96280999999999</c:v>
                </c:pt>
                <c:pt idx="4">
                  <c:v>104.72725215000003</c:v>
                </c:pt>
                <c:pt idx="5">
                  <c:v>-391.45183906775003</c:v>
                </c:pt>
                <c:pt idx="6">
                  <c:v>112.42638334623365</c:v>
                </c:pt>
                <c:pt idx="7">
                  <c:v>116.36277909642712</c:v>
                </c:pt>
                <c:pt idx="8">
                  <c:v>120.35822078287362</c:v>
                </c:pt>
                <c:pt idx="9">
                  <c:v>124.41359409461671</c:v>
                </c:pt>
                <c:pt idx="10">
                  <c:v>-371.470201993964</c:v>
                </c:pt>
                <c:pt idx="11">
                  <c:v>132.70774497612643</c:v>
                </c:pt>
                <c:pt idx="12">
                  <c:v>136.94836115076816</c:v>
                </c:pt>
                <c:pt idx="13">
                  <c:v>141.25258656802964</c:v>
                </c:pt>
                <c:pt idx="14">
                  <c:v>-354.37862463344993</c:v>
                </c:pt>
                <c:pt idx="15">
                  <c:v>250.0556959970483</c:v>
                </c:pt>
                <c:pt idx="16">
                  <c:v>304.55653143700408</c:v>
                </c:pt>
                <c:pt idx="17">
                  <c:v>-690.87512059144115</c:v>
                </c:pt>
                <c:pt idx="18">
                  <c:v>313.76175259968733</c:v>
                </c:pt>
                <c:pt idx="19">
                  <c:v>318.46817888868259</c:v>
                </c:pt>
                <c:pt idx="20">
                  <c:v>323.24520157201277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4-48AD-A1CF-3D61D27BE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8483984"/>
        <c:axId val="1128490224"/>
      </c:barChart>
      <c:lineChart>
        <c:grouping val="standard"/>
        <c:varyColors val="0"/>
        <c:ser>
          <c:idx val="1"/>
          <c:order val="1"/>
          <c:tx>
            <c:strRef>
              <c:f>数値表!$C$37</c:f>
              <c:strCache>
                <c:ptCount val="1"/>
                <c:pt idx="0">
                  <c:v>年末金融資産残高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数値表!$E$4:$Y$4</c:f>
              <c:numCache>
                <c:formatCode>General</c:formatCode>
                <c:ptCount val="2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</c:numCache>
            </c:numRef>
          </c:cat>
          <c:val>
            <c:numRef>
              <c:f>数値表!$E$37:$Y$37</c:f>
              <c:numCache>
                <c:formatCode>0_ ;[Red]\-0\ </c:formatCode>
                <c:ptCount val="21"/>
                <c:pt idx="0">
                  <c:v>600</c:v>
                </c:pt>
                <c:pt idx="1">
                  <c:v>718.59999999999991</c:v>
                </c:pt>
                <c:pt idx="2">
                  <c:v>842.10399999999981</c:v>
                </c:pt>
                <c:pt idx="3">
                  <c:v>970.6293099999998</c:v>
                </c:pt>
                <c:pt idx="4">
                  <c:v>1104.2971871499999</c:v>
                </c:pt>
                <c:pt idx="5">
                  <c:v>1243.2330043322499</c:v>
                </c:pt>
                <c:pt idx="6">
                  <c:v>1412.5664267409836</c:v>
                </c:pt>
                <c:pt idx="7">
                  <c:v>1588.6815968530359</c:v>
                </c:pt>
                <c:pt idx="8">
                  <c:v>1771.7798282023157</c:v>
                </c:pt>
                <c:pt idx="9">
                  <c:v>1962.070433391659</c:v>
                </c:pt>
                <c:pt idx="10">
                  <c:v>1159.771093047158</c:v>
                </c:pt>
                <c:pt idx="11">
                  <c:v>1340.1082427552205</c:v>
                </c:pt>
                <c:pt idx="12">
                  <c:v>1527.0674788745214</c:v>
                </c:pt>
                <c:pt idx="13">
                  <c:v>1720.8314841595106</c:v>
                </c:pt>
                <c:pt idx="14">
                  <c:v>1921.589849178868</c:v>
                </c:pt>
                <c:pt idx="15">
                  <c:v>2254.5393843113643</c:v>
                </c:pt>
                <c:pt idx="16">
                  <c:v>2646.1344468405887</c:v>
                </c:pt>
                <c:pt idx="17">
                  <c:v>2046.649783895979</c:v>
                </c:pt>
                <c:pt idx="18">
                  <c:v>2456.3715170248392</c:v>
                </c:pt>
                <c:pt idx="19">
                  <c:v>2875.5976754691533</c:v>
                </c:pt>
                <c:pt idx="20">
                  <c:v>3304.6387555745791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4-48AD-A1CF-3D61D27BE9F4}"/>
            </c:ext>
          </c:extLst>
        </c:ser>
        <c:ser>
          <c:idx val="2"/>
          <c:order val="2"/>
          <c:tx>
            <c:strRef>
              <c:f>数値表!$A$38</c:f>
              <c:strCache>
                <c:ptCount val="1"/>
                <c:pt idx="0">
                  <c:v>年末ローン残高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数値表!$E$38:$Y$38</c:f>
              <c:numCache>
                <c:formatCode>0_ ;[Red]\-0\ </c:formatCode>
                <c:ptCount val="21"/>
                <c:pt idx="0">
                  <c:v>-2000</c:v>
                </c:pt>
                <c:pt idx="1">
                  <c:v>-1860</c:v>
                </c:pt>
                <c:pt idx="2">
                  <c:v>-1720</c:v>
                </c:pt>
                <c:pt idx="3">
                  <c:v>-1580</c:v>
                </c:pt>
                <c:pt idx="4">
                  <c:v>-1440</c:v>
                </c:pt>
                <c:pt idx="5">
                  <c:v>-1300</c:v>
                </c:pt>
                <c:pt idx="6">
                  <c:v>-1160</c:v>
                </c:pt>
                <c:pt idx="7">
                  <c:v>-1020</c:v>
                </c:pt>
                <c:pt idx="8">
                  <c:v>-880</c:v>
                </c:pt>
                <c:pt idx="9">
                  <c:v>-740</c:v>
                </c:pt>
                <c:pt idx="10">
                  <c:v>-600</c:v>
                </c:pt>
                <c:pt idx="11">
                  <c:v>-460</c:v>
                </c:pt>
                <c:pt idx="12">
                  <c:v>-320</c:v>
                </c:pt>
                <c:pt idx="13">
                  <c:v>-180</c:v>
                </c:pt>
                <c:pt idx="14">
                  <c:v>-40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4-48AD-A1CF-3D61D27BE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483984"/>
        <c:axId val="1128490224"/>
      </c:lineChart>
      <c:catAx>
        <c:axId val="112848398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 sz="1400" b="1"/>
                  <a:t>横軸：本人の年齢</a:t>
                </a:r>
              </a:p>
            </c:rich>
          </c:tx>
          <c:layout>
            <c:manualLayout>
              <c:xMode val="edge"/>
              <c:yMode val="edge"/>
              <c:x val="0.83060018182658679"/>
              <c:y val="0.9245894485082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128490224"/>
        <c:crosses val="autoZero"/>
        <c:auto val="1"/>
        <c:lblAlgn val="ctr"/>
        <c:lblOffset val="100"/>
        <c:noMultiLvlLbl val="0"/>
      </c:catAx>
      <c:valAx>
        <c:axId val="112849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 sz="1400" b="1"/>
                  <a:t>万円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_ ;[Red]\-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12848398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588358808090168"/>
          <c:y val="6.6802979908855475E-2"/>
          <c:w val="0.47634241245136189"/>
          <c:h val="3.9881908378473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9525</xdr:rowOff>
    </xdr:from>
    <xdr:to>
      <xdr:col>12</xdr:col>
      <xdr:colOff>666750</xdr:colOff>
      <xdr:row>33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E35338-BEA8-49A4-B277-6C804A44C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6C5FD-E20A-4F51-8FCA-1639E8E27979}">
  <sheetPr>
    <pageSetUpPr fitToPage="1"/>
  </sheetPr>
  <dimension ref="A1:Y41"/>
  <sheetViews>
    <sheetView tabSelected="1" zoomScale="85" zoomScaleNormal="85" workbookViewId="0">
      <pane xSplit="4" topLeftCell="E1" activePane="topRight" state="frozen"/>
      <selection pane="topRight" activeCell="A39" sqref="A39:C41"/>
    </sheetView>
  </sheetViews>
  <sheetFormatPr defaultRowHeight="14.25"/>
  <cols>
    <col min="1" max="1" width="8.88671875" style="39"/>
    <col min="2" max="2" width="11.77734375" style="39" customWidth="1"/>
    <col min="3" max="3" width="11.33203125" style="39" customWidth="1"/>
    <col min="4" max="4" width="9.21875" style="39" customWidth="1"/>
    <col min="5" max="5" width="10" style="39" customWidth="1"/>
    <col min="6" max="16384" width="8.88671875" style="39"/>
  </cols>
  <sheetData>
    <row r="1" spans="1:25" s="73" customFormat="1" ht="33.75" customHeight="1" thickBot="1">
      <c r="A1" s="71" t="s">
        <v>21</v>
      </c>
      <c r="B1" s="72"/>
      <c r="C1" s="72"/>
      <c r="D1" s="72"/>
      <c r="E1" s="72"/>
      <c r="F1" s="72"/>
      <c r="G1" s="72"/>
      <c r="H1" s="72"/>
      <c r="I1" s="72"/>
      <c r="K1" s="2"/>
      <c r="L1" s="2" t="s">
        <v>25</v>
      </c>
      <c r="M1" s="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s="73" customFormat="1" ht="31.5" customHeight="1" thickBot="1">
      <c r="A2" s="72"/>
      <c r="B2" s="72"/>
      <c r="D2" s="74" t="s">
        <v>43</v>
      </c>
      <c r="E2" s="75" t="s">
        <v>42</v>
      </c>
      <c r="F2" s="72" t="s">
        <v>20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>
      <c r="A3" s="76" t="s">
        <v>0</v>
      </c>
      <c r="B3" s="62"/>
      <c r="C3" s="40"/>
      <c r="D3" s="40" t="s">
        <v>24</v>
      </c>
      <c r="E3" s="41" t="s">
        <v>16</v>
      </c>
      <c r="F3" s="41">
        <v>1</v>
      </c>
      <c r="G3" s="41">
        <v>2</v>
      </c>
      <c r="H3" s="41">
        <v>3</v>
      </c>
      <c r="I3" s="41">
        <v>4</v>
      </c>
      <c r="J3" s="41">
        <v>5</v>
      </c>
      <c r="K3" s="41">
        <v>6</v>
      </c>
      <c r="L3" s="41">
        <v>7</v>
      </c>
      <c r="M3" s="41">
        <v>8</v>
      </c>
      <c r="N3" s="41">
        <v>9</v>
      </c>
      <c r="O3" s="41">
        <v>10</v>
      </c>
      <c r="P3" s="41">
        <v>11</v>
      </c>
      <c r="Q3" s="41">
        <v>12</v>
      </c>
      <c r="R3" s="41">
        <v>13</v>
      </c>
      <c r="S3" s="41">
        <v>14</v>
      </c>
      <c r="T3" s="41">
        <v>15</v>
      </c>
      <c r="U3" s="41">
        <v>16</v>
      </c>
      <c r="V3" s="41">
        <v>17</v>
      </c>
      <c r="W3" s="41">
        <v>18</v>
      </c>
      <c r="X3" s="41">
        <v>19</v>
      </c>
      <c r="Y3" s="42">
        <v>20</v>
      </c>
    </row>
    <row r="4" spans="1:25">
      <c r="A4" s="77" t="s">
        <v>1</v>
      </c>
      <c r="B4" s="78"/>
      <c r="C4" s="33"/>
      <c r="D4" s="34">
        <v>2024</v>
      </c>
      <c r="E4" s="34">
        <f>+D4</f>
        <v>2024</v>
      </c>
      <c r="F4" s="34">
        <f>+$D$4+F3</f>
        <v>2025</v>
      </c>
      <c r="G4" s="34">
        <f t="shared" ref="G4:Y4" si="0">+$D$4+G3</f>
        <v>2026</v>
      </c>
      <c r="H4" s="34">
        <f t="shared" si="0"/>
        <v>2027</v>
      </c>
      <c r="I4" s="34">
        <f t="shared" si="0"/>
        <v>2028</v>
      </c>
      <c r="J4" s="34">
        <f t="shared" si="0"/>
        <v>2029</v>
      </c>
      <c r="K4" s="34">
        <f t="shared" si="0"/>
        <v>2030</v>
      </c>
      <c r="L4" s="34">
        <f t="shared" si="0"/>
        <v>2031</v>
      </c>
      <c r="M4" s="34">
        <f t="shared" si="0"/>
        <v>2032</v>
      </c>
      <c r="N4" s="34">
        <f t="shared" si="0"/>
        <v>2033</v>
      </c>
      <c r="O4" s="34">
        <f t="shared" si="0"/>
        <v>2034</v>
      </c>
      <c r="P4" s="34">
        <f t="shared" si="0"/>
        <v>2035</v>
      </c>
      <c r="Q4" s="34">
        <f t="shared" si="0"/>
        <v>2036</v>
      </c>
      <c r="R4" s="34">
        <f t="shared" si="0"/>
        <v>2037</v>
      </c>
      <c r="S4" s="34">
        <f t="shared" si="0"/>
        <v>2038</v>
      </c>
      <c r="T4" s="34">
        <f t="shared" si="0"/>
        <v>2039</v>
      </c>
      <c r="U4" s="34">
        <f t="shared" si="0"/>
        <v>2040</v>
      </c>
      <c r="V4" s="34">
        <f t="shared" si="0"/>
        <v>2041</v>
      </c>
      <c r="W4" s="34">
        <f t="shared" si="0"/>
        <v>2042</v>
      </c>
      <c r="X4" s="34">
        <f t="shared" si="0"/>
        <v>2043</v>
      </c>
      <c r="Y4" s="35">
        <f t="shared" si="0"/>
        <v>2044</v>
      </c>
    </row>
    <row r="5" spans="1:25">
      <c r="A5" s="128" t="s">
        <v>23</v>
      </c>
      <c r="B5" s="78" t="s">
        <v>2</v>
      </c>
      <c r="C5" s="33" t="s">
        <v>3</v>
      </c>
      <c r="D5" s="34">
        <v>40</v>
      </c>
      <c r="E5" s="34">
        <f>+D5</f>
        <v>40</v>
      </c>
      <c r="F5" s="34">
        <f t="shared" ref="F5:Y5" si="1">+$D$5+F3</f>
        <v>41</v>
      </c>
      <c r="G5" s="34">
        <f t="shared" si="1"/>
        <v>42</v>
      </c>
      <c r="H5" s="34">
        <f t="shared" si="1"/>
        <v>43</v>
      </c>
      <c r="I5" s="34">
        <f t="shared" si="1"/>
        <v>44</v>
      </c>
      <c r="J5" s="34">
        <f t="shared" si="1"/>
        <v>45</v>
      </c>
      <c r="K5" s="34">
        <f t="shared" si="1"/>
        <v>46</v>
      </c>
      <c r="L5" s="34">
        <f t="shared" si="1"/>
        <v>47</v>
      </c>
      <c r="M5" s="34">
        <f t="shared" si="1"/>
        <v>48</v>
      </c>
      <c r="N5" s="34">
        <f t="shared" si="1"/>
        <v>49</v>
      </c>
      <c r="O5" s="34">
        <f t="shared" si="1"/>
        <v>50</v>
      </c>
      <c r="P5" s="34">
        <f t="shared" si="1"/>
        <v>51</v>
      </c>
      <c r="Q5" s="34">
        <f t="shared" si="1"/>
        <v>52</v>
      </c>
      <c r="R5" s="34">
        <f t="shared" si="1"/>
        <v>53</v>
      </c>
      <c r="S5" s="34">
        <f t="shared" si="1"/>
        <v>54</v>
      </c>
      <c r="T5" s="34">
        <f t="shared" si="1"/>
        <v>55</v>
      </c>
      <c r="U5" s="34">
        <f t="shared" si="1"/>
        <v>56</v>
      </c>
      <c r="V5" s="34">
        <f t="shared" si="1"/>
        <v>57</v>
      </c>
      <c r="W5" s="34">
        <f t="shared" si="1"/>
        <v>58</v>
      </c>
      <c r="X5" s="34">
        <f t="shared" si="1"/>
        <v>59</v>
      </c>
      <c r="Y5" s="35">
        <f t="shared" si="1"/>
        <v>60</v>
      </c>
    </row>
    <row r="6" spans="1:25">
      <c r="A6" s="128"/>
      <c r="B6" s="78" t="s">
        <v>4</v>
      </c>
      <c r="C6" s="33" t="s">
        <v>3</v>
      </c>
      <c r="D6" s="34">
        <v>35</v>
      </c>
      <c r="E6" s="34">
        <f>+D6</f>
        <v>35</v>
      </c>
      <c r="F6" s="34">
        <f>+$D6+F$3</f>
        <v>36</v>
      </c>
      <c r="G6" s="34">
        <f t="shared" ref="G6:Y6" si="2">+$D6+G$3</f>
        <v>37</v>
      </c>
      <c r="H6" s="34">
        <f>+$D6+H$3</f>
        <v>38</v>
      </c>
      <c r="I6" s="34">
        <f t="shared" si="2"/>
        <v>39</v>
      </c>
      <c r="J6" s="34">
        <f t="shared" si="2"/>
        <v>40</v>
      </c>
      <c r="K6" s="34">
        <f t="shared" si="2"/>
        <v>41</v>
      </c>
      <c r="L6" s="34">
        <f t="shared" si="2"/>
        <v>42</v>
      </c>
      <c r="M6" s="34">
        <f t="shared" si="2"/>
        <v>43</v>
      </c>
      <c r="N6" s="34">
        <f t="shared" si="2"/>
        <v>44</v>
      </c>
      <c r="O6" s="34">
        <f t="shared" si="2"/>
        <v>45</v>
      </c>
      <c r="P6" s="34">
        <f t="shared" si="2"/>
        <v>46</v>
      </c>
      <c r="Q6" s="34">
        <f t="shared" si="2"/>
        <v>47</v>
      </c>
      <c r="R6" s="34">
        <f t="shared" si="2"/>
        <v>48</v>
      </c>
      <c r="S6" s="34">
        <f t="shared" si="2"/>
        <v>49</v>
      </c>
      <c r="T6" s="34">
        <f t="shared" si="2"/>
        <v>50</v>
      </c>
      <c r="U6" s="34">
        <f t="shared" si="2"/>
        <v>51</v>
      </c>
      <c r="V6" s="34">
        <f t="shared" si="2"/>
        <v>52</v>
      </c>
      <c r="W6" s="34">
        <f t="shared" si="2"/>
        <v>53</v>
      </c>
      <c r="X6" s="34">
        <f t="shared" si="2"/>
        <v>54</v>
      </c>
      <c r="Y6" s="35">
        <f t="shared" si="2"/>
        <v>55</v>
      </c>
    </row>
    <row r="7" spans="1:25">
      <c r="A7" s="128"/>
      <c r="B7" s="78" t="s">
        <v>27</v>
      </c>
      <c r="C7" s="33" t="s"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</row>
    <row r="8" spans="1:25">
      <c r="A8" s="128"/>
      <c r="B8" s="78" t="s">
        <v>28</v>
      </c>
      <c r="C8" s="33" t="s"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5"/>
    </row>
    <row r="9" spans="1:25">
      <c r="A9" s="128"/>
      <c r="B9" s="78" t="s">
        <v>29</v>
      </c>
      <c r="C9" s="33" t="s"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</row>
    <row r="10" spans="1:25" ht="15" thickBot="1">
      <c r="A10" s="129"/>
      <c r="B10" s="79"/>
      <c r="C10" s="36" t="s">
        <v>3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</row>
    <row r="11" spans="1:25" ht="15.75" customHeight="1">
      <c r="A11" s="115" t="s">
        <v>26</v>
      </c>
      <c r="B11" s="117" t="s">
        <v>44</v>
      </c>
      <c r="C11" s="80" t="s">
        <v>2</v>
      </c>
      <c r="D11" s="32">
        <v>1.4999999999999999E-2</v>
      </c>
      <c r="E11" s="7">
        <v>600</v>
      </c>
      <c r="F11" s="6">
        <f>+E11*(1+$D$11)</f>
        <v>608.99999999999989</v>
      </c>
      <c r="G11" s="6">
        <f t="shared" ref="G11:Y11" si="3">+F11*(1+$D$11)</f>
        <v>618.13499999999988</v>
      </c>
      <c r="H11" s="6">
        <f t="shared" si="3"/>
        <v>627.40702499999986</v>
      </c>
      <c r="I11" s="6">
        <f t="shared" si="3"/>
        <v>636.81813037499978</v>
      </c>
      <c r="J11" s="6">
        <f t="shared" si="3"/>
        <v>646.37040233062476</v>
      </c>
      <c r="K11" s="6">
        <f t="shared" si="3"/>
        <v>656.06595836558404</v>
      </c>
      <c r="L11" s="6">
        <f t="shared" si="3"/>
        <v>665.90694774106771</v>
      </c>
      <c r="M11" s="6">
        <f t="shared" si="3"/>
        <v>675.89555195718367</v>
      </c>
      <c r="N11" s="6">
        <f t="shared" si="3"/>
        <v>686.03398523654141</v>
      </c>
      <c r="O11" s="6">
        <f t="shared" si="3"/>
        <v>696.3244950150895</v>
      </c>
      <c r="P11" s="6">
        <f t="shared" si="3"/>
        <v>706.76936244031572</v>
      </c>
      <c r="Q11" s="6">
        <f t="shared" si="3"/>
        <v>717.37090287692035</v>
      </c>
      <c r="R11" s="6">
        <f t="shared" si="3"/>
        <v>728.13146642007405</v>
      </c>
      <c r="S11" s="6">
        <f t="shared" si="3"/>
        <v>739.05343841637512</v>
      </c>
      <c r="T11" s="6">
        <f t="shared" si="3"/>
        <v>750.13923999262067</v>
      </c>
      <c r="U11" s="6">
        <f t="shared" si="3"/>
        <v>761.39132859250992</v>
      </c>
      <c r="V11" s="6">
        <f t="shared" si="3"/>
        <v>772.81219852139748</v>
      </c>
      <c r="W11" s="6">
        <f t="shared" si="3"/>
        <v>784.4043814992184</v>
      </c>
      <c r="X11" s="6">
        <f t="shared" si="3"/>
        <v>796.17044722170658</v>
      </c>
      <c r="Y11" s="30">
        <f t="shared" si="3"/>
        <v>808.11300393003205</v>
      </c>
    </row>
    <row r="12" spans="1:25" ht="14.25" customHeight="1">
      <c r="A12" s="115"/>
      <c r="B12" s="118"/>
      <c r="C12" s="80" t="s">
        <v>4</v>
      </c>
      <c r="D12" s="4">
        <v>0</v>
      </c>
      <c r="E12" s="5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28"/>
    </row>
    <row r="13" spans="1:25">
      <c r="A13" s="115"/>
      <c r="B13" s="119"/>
      <c r="C13" s="81" t="s">
        <v>5</v>
      </c>
      <c r="D13" s="4">
        <v>0</v>
      </c>
      <c r="E13" s="5"/>
      <c r="F13" s="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9"/>
    </row>
    <row r="14" spans="1:25">
      <c r="A14" s="115"/>
      <c r="B14" s="120" t="s">
        <v>33</v>
      </c>
      <c r="C14" s="121"/>
      <c r="D14" s="4">
        <v>1.4999999999999999E-2</v>
      </c>
      <c r="E14" s="5">
        <v>-110</v>
      </c>
      <c r="F14" s="6">
        <f>+E14*(1+$D14)</f>
        <v>-111.64999999999999</v>
      </c>
      <c r="G14" s="6">
        <f>+F14*(1+$D14)</f>
        <v>-113.32474999999998</v>
      </c>
      <c r="H14" s="6">
        <f t="shared" ref="H14:Y14" si="4">+G14*(1+$D14)</f>
        <v>-115.02462124999997</v>
      </c>
      <c r="I14" s="6">
        <f t="shared" si="4"/>
        <v>-116.74999056874995</v>
      </c>
      <c r="J14" s="6">
        <f t="shared" si="4"/>
        <v>-118.50124042728119</v>
      </c>
      <c r="K14" s="6">
        <f t="shared" si="4"/>
        <v>-120.27875903369039</v>
      </c>
      <c r="L14" s="6">
        <f t="shared" si="4"/>
        <v>-122.08294041919574</v>
      </c>
      <c r="M14" s="6">
        <f t="shared" si="4"/>
        <v>-123.91418452548366</v>
      </c>
      <c r="N14" s="6">
        <f t="shared" si="4"/>
        <v>-125.7728972933659</v>
      </c>
      <c r="O14" s="6">
        <f t="shared" si="4"/>
        <v>-127.65949075276637</v>
      </c>
      <c r="P14" s="6">
        <f t="shared" si="4"/>
        <v>-129.57438311405787</v>
      </c>
      <c r="Q14" s="6">
        <f t="shared" si="4"/>
        <v>-131.51799886076873</v>
      </c>
      <c r="R14" s="6">
        <f t="shared" si="4"/>
        <v>-133.49076884368026</v>
      </c>
      <c r="S14" s="6">
        <f t="shared" si="4"/>
        <v>-135.49313037633544</v>
      </c>
      <c r="T14" s="6">
        <f t="shared" si="4"/>
        <v>-137.52552733198047</v>
      </c>
      <c r="U14" s="6">
        <f t="shared" si="4"/>
        <v>-139.58841024196016</v>
      </c>
      <c r="V14" s="6">
        <f t="shared" si="4"/>
        <v>-141.68223639558954</v>
      </c>
      <c r="W14" s="6">
        <f t="shared" si="4"/>
        <v>-143.80746994152338</v>
      </c>
      <c r="X14" s="6">
        <f t="shared" si="4"/>
        <v>-145.96458199064622</v>
      </c>
      <c r="Y14" s="30">
        <f t="shared" si="4"/>
        <v>-148.15405072050589</v>
      </c>
    </row>
    <row r="15" spans="1:25">
      <c r="A15" s="115"/>
      <c r="B15" s="81" t="s">
        <v>18</v>
      </c>
      <c r="C15" s="82"/>
      <c r="D15" s="4">
        <v>0</v>
      </c>
      <c r="E15" s="5"/>
      <c r="F15" s="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9"/>
    </row>
    <row r="16" spans="1:25">
      <c r="A16" s="115"/>
      <c r="B16" s="81" t="s">
        <v>15</v>
      </c>
      <c r="C16" s="82"/>
      <c r="D16" s="4">
        <v>0</v>
      </c>
      <c r="E16" s="5"/>
      <c r="F16" s="8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29"/>
    </row>
    <row r="17" spans="1:25">
      <c r="A17" s="115"/>
      <c r="B17" s="81" t="s">
        <v>17</v>
      </c>
      <c r="C17" s="82"/>
      <c r="D17" s="4">
        <v>0</v>
      </c>
      <c r="E17" s="5"/>
      <c r="F17" s="8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9"/>
    </row>
    <row r="18" spans="1:25">
      <c r="A18" s="115"/>
      <c r="B18" s="83" t="s">
        <v>36</v>
      </c>
      <c r="C18" s="84"/>
      <c r="D18" s="4">
        <v>0</v>
      </c>
      <c r="E18" s="5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31"/>
    </row>
    <row r="19" spans="1:25">
      <c r="A19" s="115"/>
      <c r="B19" s="81" t="s">
        <v>40</v>
      </c>
      <c r="C19" s="84"/>
      <c r="D19" s="4">
        <v>0</v>
      </c>
      <c r="E19" s="5"/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31"/>
    </row>
    <row r="20" spans="1:25">
      <c r="A20" s="115"/>
      <c r="B20" s="85" t="s">
        <v>37</v>
      </c>
      <c r="C20" s="86"/>
      <c r="D20" s="4">
        <v>0</v>
      </c>
      <c r="E20" s="5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31"/>
    </row>
    <row r="21" spans="1:25" ht="15" thickBot="1">
      <c r="A21" s="116"/>
      <c r="B21" s="87" t="s">
        <v>41</v>
      </c>
      <c r="C21" s="88"/>
      <c r="D21" s="43"/>
      <c r="E21" s="44">
        <f t="shared" ref="E21:Y21" si="5">+SUM(E11:E19)</f>
        <v>490</v>
      </c>
      <c r="F21" s="45">
        <f t="shared" si="5"/>
        <v>497.34999999999991</v>
      </c>
      <c r="G21" s="44">
        <f t="shared" si="5"/>
        <v>504.81024999999988</v>
      </c>
      <c r="H21" s="44">
        <f t="shared" si="5"/>
        <v>512.38240374999987</v>
      </c>
      <c r="I21" s="44">
        <f t="shared" si="5"/>
        <v>520.06813980624986</v>
      </c>
      <c r="J21" s="44">
        <f t="shared" si="5"/>
        <v>527.86916190334352</v>
      </c>
      <c r="K21" s="44">
        <f t="shared" si="5"/>
        <v>535.78719933189359</v>
      </c>
      <c r="L21" s="44">
        <f t="shared" si="5"/>
        <v>543.82400732187193</v>
      </c>
      <c r="M21" s="44">
        <f t="shared" si="5"/>
        <v>551.98136743170005</v>
      </c>
      <c r="N21" s="44">
        <f t="shared" si="5"/>
        <v>560.26108794317554</v>
      </c>
      <c r="O21" s="44">
        <f t="shared" si="5"/>
        <v>568.66500426232312</v>
      </c>
      <c r="P21" s="44">
        <f t="shared" si="5"/>
        <v>577.19497932625791</v>
      </c>
      <c r="Q21" s="44">
        <f t="shared" si="5"/>
        <v>585.85290401615157</v>
      </c>
      <c r="R21" s="44">
        <f t="shared" si="5"/>
        <v>594.64069757639379</v>
      </c>
      <c r="S21" s="44">
        <f t="shared" si="5"/>
        <v>603.56030804003967</v>
      </c>
      <c r="T21" s="44">
        <f t="shared" si="5"/>
        <v>612.6137126606402</v>
      </c>
      <c r="U21" s="44">
        <f t="shared" si="5"/>
        <v>621.80291835054982</v>
      </c>
      <c r="V21" s="44">
        <f t="shared" si="5"/>
        <v>631.12996212580788</v>
      </c>
      <c r="W21" s="44">
        <f t="shared" si="5"/>
        <v>640.59691155769497</v>
      </c>
      <c r="X21" s="44">
        <f t="shared" si="5"/>
        <v>650.20586523106033</v>
      </c>
      <c r="Y21" s="46">
        <f t="shared" si="5"/>
        <v>659.95895320952616</v>
      </c>
    </row>
    <row r="22" spans="1:25">
      <c r="A22" s="124" t="s">
        <v>6</v>
      </c>
      <c r="B22" s="89" t="s">
        <v>7</v>
      </c>
      <c r="C22" s="90"/>
      <c r="D22" s="22">
        <v>1.4999999999999999E-2</v>
      </c>
      <c r="E22" s="23">
        <v>250</v>
      </c>
      <c r="F22" s="24">
        <f>+E22*(1+$D$22)</f>
        <v>253.74999999999997</v>
      </c>
      <c r="G22" s="24">
        <f t="shared" ref="G22:Y22" si="6">+F22*(1+$D$22)</f>
        <v>257.55624999999992</v>
      </c>
      <c r="H22" s="24">
        <f t="shared" si="6"/>
        <v>261.41959374999988</v>
      </c>
      <c r="I22" s="24">
        <f t="shared" si="6"/>
        <v>265.34088765624983</v>
      </c>
      <c r="J22" s="24">
        <f t="shared" si="6"/>
        <v>269.32100097109355</v>
      </c>
      <c r="K22" s="24">
        <f t="shared" si="6"/>
        <v>273.36081598565994</v>
      </c>
      <c r="L22" s="24">
        <f t="shared" si="6"/>
        <v>277.46122822544481</v>
      </c>
      <c r="M22" s="24">
        <f t="shared" si="6"/>
        <v>281.62314664882643</v>
      </c>
      <c r="N22" s="24">
        <f t="shared" si="6"/>
        <v>285.84749384855883</v>
      </c>
      <c r="O22" s="24">
        <f t="shared" si="6"/>
        <v>290.13520625628718</v>
      </c>
      <c r="P22" s="24">
        <f t="shared" si="6"/>
        <v>294.48723435013147</v>
      </c>
      <c r="Q22" s="24">
        <f t="shared" si="6"/>
        <v>298.90454286538341</v>
      </c>
      <c r="R22" s="24">
        <f t="shared" si="6"/>
        <v>303.38811100836415</v>
      </c>
      <c r="S22" s="24">
        <f t="shared" si="6"/>
        <v>307.9389326734896</v>
      </c>
      <c r="T22" s="24">
        <f t="shared" si="6"/>
        <v>312.5580166635919</v>
      </c>
      <c r="U22" s="24">
        <f t="shared" si="6"/>
        <v>317.24638691354573</v>
      </c>
      <c r="V22" s="24">
        <f t="shared" si="6"/>
        <v>322.00508271724891</v>
      </c>
      <c r="W22" s="24">
        <f t="shared" si="6"/>
        <v>326.83515895800764</v>
      </c>
      <c r="X22" s="24">
        <f t="shared" si="6"/>
        <v>331.73768634237774</v>
      </c>
      <c r="Y22" s="25">
        <f t="shared" si="6"/>
        <v>336.71375163751338</v>
      </c>
    </row>
    <row r="23" spans="1:25">
      <c r="A23" s="125"/>
      <c r="B23" s="91" t="s">
        <v>8</v>
      </c>
      <c r="C23" s="92"/>
      <c r="D23" s="11">
        <v>0</v>
      </c>
      <c r="E23" s="12"/>
      <c r="F23" s="1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6"/>
    </row>
    <row r="24" spans="1:25">
      <c r="A24" s="125"/>
      <c r="B24" s="91" t="s">
        <v>34</v>
      </c>
      <c r="C24" s="92"/>
      <c r="D24" s="11">
        <v>0</v>
      </c>
      <c r="E24" s="12">
        <v>150</v>
      </c>
      <c r="F24" s="13">
        <v>150</v>
      </c>
      <c r="G24" s="13">
        <v>150</v>
      </c>
      <c r="H24" s="13">
        <v>150</v>
      </c>
      <c r="I24" s="13">
        <v>150</v>
      </c>
      <c r="J24" s="13">
        <v>150</v>
      </c>
      <c r="K24" s="13">
        <v>150</v>
      </c>
      <c r="L24" s="13">
        <v>150</v>
      </c>
      <c r="M24" s="13">
        <v>150</v>
      </c>
      <c r="N24" s="13">
        <v>150</v>
      </c>
      <c r="O24" s="13">
        <v>150</v>
      </c>
      <c r="P24" s="13">
        <v>150</v>
      </c>
      <c r="Q24" s="13">
        <v>150</v>
      </c>
      <c r="R24" s="13">
        <v>150</v>
      </c>
      <c r="S24" s="13">
        <v>150</v>
      </c>
      <c r="T24" s="13">
        <v>50</v>
      </c>
      <c r="U24" s="13"/>
      <c r="V24" s="13"/>
      <c r="W24" s="13"/>
      <c r="X24" s="13"/>
      <c r="Y24" s="26"/>
    </row>
    <row r="25" spans="1:25">
      <c r="A25" s="125"/>
      <c r="B25" s="91" t="s">
        <v>9</v>
      </c>
      <c r="C25" s="92"/>
      <c r="D25" s="11">
        <v>0</v>
      </c>
      <c r="E25" s="12"/>
      <c r="F25" s="13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6"/>
    </row>
    <row r="26" spans="1:25">
      <c r="A26" s="125"/>
      <c r="B26" s="91" t="s">
        <v>10</v>
      </c>
      <c r="C26" s="92"/>
      <c r="D26" s="11">
        <v>0</v>
      </c>
      <c r="E26" s="12"/>
      <c r="F26" s="13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26"/>
    </row>
    <row r="27" spans="1:25">
      <c r="A27" s="125"/>
      <c r="B27" s="91" t="s">
        <v>32</v>
      </c>
      <c r="C27" s="92"/>
      <c r="D27" s="11">
        <v>0</v>
      </c>
      <c r="E27" s="12"/>
      <c r="F27" s="1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6"/>
    </row>
    <row r="28" spans="1:25">
      <c r="A28" s="125"/>
      <c r="B28" s="91" t="s">
        <v>11</v>
      </c>
      <c r="C28" s="92"/>
      <c r="D28" s="11">
        <v>0</v>
      </c>
      <c r="E28" s="12"/>
      <c r="F28" s="13"/>
      <c r="G28" s="12"/>
      <c r="H28" s="12"/>
      <c r="I28" s="12"/>
      <c r="J28" s="12"/>
      <c r="K28" s="12"/>
      <c r="L28" s="12"/>
      <c r="M28" s="12"/>
      <c r="N28" s="12"/>
      <c r="O28" s="12">
        <v>1000</v>
      </c>
      <c r="P28" s="12"/>
      <c r="Q28" s="12"/>
      <c r="R28" s="12"/>
      <c r="S28" s="12"/>
      <c r="T28" s="12"/>
      <c r="U28" s="12"/>
      <c r="V28" s="12">
        <v>1000</v>
      </c>
      <c r="W28" s="12"/>
      <c r="X28" s="12"/>
      <c r="Y28" s="26"/>
    </row>
    <row r="29" spans="1:25">
      <c r="A29" s="125"/>
      <c r="B29" s="122" t="s">
        <v>39</v>
      </c>
      <c r="C29" s="123"/>
      <c r="D29" s="11">
        <v>0</v>
      </c>
      <c r="E29" s="12"/>
      <c r="F29" s="13"/>
      <c r="G29" s="12"/>
      <c r="H29" s="12"/>
      <c r="I29" s="12"/>
      <c r="J29" s="12">
        <v>500</v>
      </c>
      <c r="K29" s="12"/>
      <c r="L29" s="12"/>
      <c r="M29" s="12"/>
      <c r="N29" s="12"/>
      <c r="O29" s="12">
        <v>-500</v>
      </c>
      <c r="P29" s="12"/>
      <c r="Q29" s="12"/>
      <c r="R29" s="12"/>
      <c r="S29" s="12">
        <v>500</v>
      </c>
      <c r="T29" s="12"/>
      <c r="U29" s="12"/>
      <c r="V29" s="12"/>
      <c r="W29" s="12"/>
      <c r="X29" s="12"/>
      <c r="Y29" s="26"/>
    </row>
    <row r="30" spans="1:25">
      <c r="A30" s="125"/>
      <c r="B30" s="91" t="s">
        <v>19</v>
      </c>
      <c r="C30" s="92"/>
      <c r="D30" s="11">
        <v>0</v>
      </c>
      <c r="E30" s="12"/>
      <c r="F30" s="13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6"/>
    </row>
    <row r="31" spans="1:25">
      <c r="A31" s="126"/>
      <c r="B31" s="93" t="s">
        <v>12</v>
      </c>
      <c r="C31" s="94"/>
      <c r="D31" s="11">
        <v>0</v>
      </c>
      <c r="E31" s="12"/>
      <c r="F31" s="14"/>
      <c r="G31" s="12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7"/>
    </row>
    <row r="32" spans="1:25" ht="15" thickBot="1">
      <c r="A32" s="127"/>
      <c r="B32" s="95" t="s">
        <v>13</v>
      </c>
      <c r="C32" s="96" t="s">
        <v>24</v>
      </c>
      <c r="D32" s="47"/>
      <c r="E32" s="48">
        <f t="shared" ref="E32:Y32" si="7">+SUM(E22:E31)</f>
        <v>400</v>
      </c>
      <c r="F32" s="49">
        <f t="shared" si="7"/>
        <v>403.75</v>
      </c>
      <c r="G32" s="48">
        <f t="shared" si="7"/>
        <v>407.55624999999992</v>
      </c>
      <c r="H32" s="48">
        <f t="shared" si="7"/>
        <v>411.41959374999988</v>
      </c>
      <c r="I32" s="48">
        <f t="shared" si="7"/>
        <v>415.34088765624983</v>
      </c>
      <c r="J32" s="48">
        <f t="shared" si="7"/>
        <v>919.32100097109355</v>
      </c>
      <c r="K32" s="48">
        <f t="shared" si="7"/>
        <v>423.36081598565994</v>
      </c>
      <c r="L32" s="48">
        <f t="shared" si="7"/>
        <v>427.46122822544481</v>
      </c>
      <c r="M32" s="48">
        <f t="shared" si="7"/>
        <v>431.62314664882643</v>
      </c>
      <c r="N32" s="48">
        <f t="shared" si="7"/>
        <v>435.84749384855883</v>
      </c>
      <c r="O32" s="48">
        <f t="shared" si="7"/>
        <v>940.13520625628712</v>
      </c>
      <c r="P32" s="48">
        <f t="shared" si="7"/>
        <v>444.48723435013147</v>
      </c>
      <c r="Q32" s="48">
        <f t="shared" si="7"/>
        <v>448.90454286538341</v>
      </c>
      <c r="R32" s="48">
        <f t="shared" si="7"/>
        <v>453.38811100836415</v>
      </c>
      <c r="S32" s="48">
        <f t="shared" si="7"/>
        <v>957.9389326734896</v>
      </c>
      <c r="T32" s="48">
        <f t="shared" si="7"/>
        <v>362.5580166635919</v>
      </c>
      <c r="U32" s="48">
        <f t="shared" si="7"/>
        <v>317.24638691354573</v>
      </c>
      <c r="V32" s="48">
        <f t="shared" si="7"/>
        <v>1322.005082717249</v>
      </c>
      <c r="W32" s="48">
        <f t="shared" si="7"/>
        <v>326.83515895800764</v>
      </c>
      <c r="X32" s="48">
        <f t="shared" si="7"/>
        <v>331.73768634237774</v>
      </c>
      <c r="Y32" s="50">
        <f t="shared" si="7"/>
        <v>336.71375163751338</v>
      </c>
    </row>
    <row r="33" spans="1:25" ht="16.5" customHeight="1" thickBot="1">
      <c r="A33" s="111" t="s">
        <v>14</v>
      </c>
      <c r="B33" s="112"/>
      <c r="C33" s="113"/>
      <c r="D33" s="51"/>
      <c r="E33" s="52">
        <f t="shared" ref="E33:Y33" si="8">+E21-E32</f>
        <v>90</v>
      </c>
      <c r="F33" s="101">
        <f t="shared" si="8"/>
        <v>93.599999999999909</v>
      </c>
      <c r="G33" s="101">
        <f t="shared" si="8"/>
        <v>97.253999999999962</v>
      </c>
      <c r="H33" s="101">
        <f t="shared" si="8"/>
        <v>100.96280999999999</v>
      </c>
      <c r="I33" s="101">
        <f t="shared" si="8"/>
        <v>104.72725215000003</v>
      </c>
      <c r="J33" s="101">
        <f t="shared" si="8"/>
        <v>-391.45183906775003</v>
      </c>
      <c r="K33" s="101">
        <f t="shared" si="8"/>
        <v>112.42638334623365</v>
      </c>
      <c r="L33" s="101">
        <f t="shared" si="8"/>
        <v>116.36277909642712</v>
      </c>
      <c r="M33" s="101">
        <f t="shared" si="8"/>
        <v>120.35822078287362</v>
      </c>
      <c r="N33" s="101">
        <f t="shared" si="8"/>
        <v>124.41359409461671</v>
      </c>
      <c r="O33" s="101">
        <f t="shared" si="8"/>
        <v>-371.470201993964</v>
      </c>
      <c r="P33" s="101">
        <f t="shared" si="8"/>
        <v>132.70774497612643</v>
      </c>
      <c r="Q33" s="101">
        <f t="shared" si="8"/>
        <v>136.94836115076816</v>
      </c>
      <c r="R33" s="101">
        <f t="shared" si="8"/>
        <v>141.25258656802964</v>
      </c>
      <c r="S33" s="101">
        <f t="shared" si="8"/>
        <v>-354.37862463344993</v>
      </c>
      <c r="T33" s="101">
        <f t="shared" si="8"/>
        <v>250.0556959970483</v>
      </c>
      <c r="U33" s="101">
        <f t="shared" si="8"/>
        <v>304.55653143700408</v>
      </c>
      <c r="V33" s="101">
        <f t="shared" si="8"/>
        <v>-690.87512059144115</v>
      </c>
      <c r="W33" s="101">
        <f t="shared" si="8"/>
        <v>313.76175259968733</v>
      </c>
      <c r="X33" s="101">
        <f t="shared" si="8"/>
        <v>318.46817888868259</v>
      </c>
      <c r="Y33" s="102">
        <f t="shared" si="8"/>
        <v>323.24520157201277</v>
      </c>
    </row>
    <row r="34" spans="1:25">
      <c r="A34" s="130" t="s">
        <v>31</v>
      </c>
      <c r="B34" s="97" t="s">
        <v>35</v>
      </c>
      <c r="C34" s="98"/>
      <c r="D34" s="53">
        <v>0</v>
      </c>
      <c r="E34" s="54">
        <v>100</v>
      </c>
      <c r="F34" s="63">
        <f>+E34*(1+$D34)+F33</f>
        <v>193.59999999999991</v>
      </c>
      <c r="G34" s="63">
        <f t="shared" ref="G34:Y34" si="9">+F34*(1+$D34)+G33</f>
        <v>290.85399999999987</v>
      </c>
      <c r="H34" s="63">
        <f t="shared" si="9"/>
        <v>391.81680999999986</v>
      </c>
      <c r="I34" s="63">
        <f t="shared" si="9"/>
        <v>496.54406214999989</v>
      </c>
      <c r="J34" s="63">
        <f t="shared" si="9"/>
        <v>105.09222308224986</v>
      </c>
      <c r="K34" s="63">
        <f t="shared" si="9"/>
        <v>217.51860642848351</v>
      </c>
      <c r="L34" s="63">
        <f t="shared" si="9"/>
        <v>333.88138552491063</v>
      </c>
      <c r="M34" s="63">
        <f t="shared" si="9"/>
        <v>454.23960630778424</v>
      </c>
      <c r="N34" s="63">
        <f t="shared" si="9"/>
        <v>578.6532004024009</v>
      </c>
      <c r="O34" s="63">
        <f t="shared" si="9"/>
        <v>207.1829984084369</v>
      </c>
      <c r="P34" s="63">
        <f t="shared" si="9"/>
        <v>339.89074338456334</v>
      </c>
      <c r="Q34" s="63">
        <f t="shared" si="9"/>
        <v>476.8391045353315</v>
      </c>
      <c r="R34" s="63">
        <f t="shared" si="9"/>
        <v>618.0916911033612</v>
      </c>
      <c r="S34" s="63">
        <f t="shared" si="9"/>
        <v>263.71306646991127</v>
      </c>
      <c r="T34" s="63">
        <f t="shared" si="9"/>
        <v>513.76876246695952</v>
      </c>
      <c r="U34" s="63">
        <f t="shared" si="9"/>
        <v>818.3252939039636</v>
      </c>
      <c r="V34" s="63">
        <f t="shared" si="9"/>
        <v>127.45017331252245</v>
      </c>
      <c r="W34" s="63">
        <f t="shared" si="9"/>
        <v>441.21192591220978</v>
      </c>
      <c r="X34" s="63">
        <f t="shared" si="9"/>
        <v>759.68010480089242</v>
      </c>
      <c r="Y34" s="64">
        <f t="shared" si="9"/>
        <v>1082.9253063729052</v>
      </c>
    </row>
    <row r="35" spans="1:25" ht="15.75" customHeight="1">
      <c r="A35" s="131"/>
      <c r="B35" s="99" t="s">
        <v>38</v>
      </c>
      <c r="C35" s="100"/>
      <c r="D35" s="55">
        <v>0.05</v>
      </c>
      <c r="E35" s="56">
        <v>500</v>
      </c>
      <c r="F35" s="66">
        <f t="shared" ref="F35:Y35" si="10">+E35*(1+$D35)+F29</f>
        <v>525</v>
      </c>
      <c r="G35" s="66">
        <f t="shared" si="10"/>
        <v>551.25</v>
      </c>
      <c r="H35" s="66">
        <f t="shared" si="10"/>
        <v>578.8125</v>
      </c>
      <c r="I35" s="66">
        <f t="shared" si="10"/>
        <v>607.75312500000007</v>
      </c>
      <c r="J35" s="66">
        <f t="shared" si="10"/>
        <v>1138.1407812500001</v>
      </c>
      <c r="K35" s="66">
        <f t="shared" si="10"/>
        <v>1195.0478203125001</v>
      </c>
      <c r="L35" s="66">
        <f t="shared" si="10"/>
        <v>1254.8002113281252</v>
      </c>
      <c r="M35" s="66">
        <f t="shared" si="10"/>
        <v>1317.5402218945314</v>
      </c>
      <c r="N35" s="66">
        <f t="shared" si="10"/>
        <v>1383.4172329892581</v>
      </c>
      <c r="O35" s="66">
        <f t="shared" si="10"/>
        <v>952.58809463872103</v>
      </c>
      <c r="P35" s="66">
        <f t="shared" si="10"/>
        <v>1000.2174993706572</v>
      </c>
      <c r="Q35" s="66">
        <f t="shared" si="10"/>
        <v>1050.2283743391899</v>
      </c>
      <c r="R35" s="66">
        <f t="shared" si="10"/>
        <v>1102.7397930561494</v>
      </c>
      <c r="S35" s="66">
        <f t="shared" si="10"/>
        <v>1657.8767827089569</v>
      </c>
      <c r="T35" s="66">
        <f t="shared" si="10"/>
        <v>1740.7706218444048</v>
      </c>
      <c r="U35" s="66">
        <f t="shared" si="10"/>
        <v>1827.8091529366252</v>
      </c>
      <c r="V35" s="66">
        <f t="shared" si="10"/>
        <v>1919.1996105834564</v>
      </c>
      <c r="W35" s="66">
        <f t="shared" si="10"/>
        <v>2015.1595911126294</v>
      </c>
      <c r="X35" s="66">
        <f t="shared" si="10"/>
        <v>2115.9175706682609</v>
      </c>
      <c r="Y35" s="67">
        <f t="shared" si="10"/>
        <v>2221.7134492016739</v>
      </c>
    </row>
    <row r="36" spans="1:25" ht="15.75" customHeight="1">
      <c r="A36" s="131"/>
      <c r="B36" s="100"/>
      <c r="C36" s="100"/>
      <c r="D36" s="55">
        <v>0</v>
      </c>
      <c r="E36" s="56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8"/>
    </row>
    <row r="37" spans="1:25" ht="16.5" customHeight="1" thickBot="1">
      <c r="A37" s="132"/>
      <c r="B37" s="104"/>
      <c r="C37" s="103" t="s">
        <v>45</v>
      </c>
      <c r="D37" s="57"/>
      <c r="E37" s="58">
        <f t="shared" ref="E37:Y37" si="11">+SUM(E34:E36)</f>
        <v>600</v>
      </c>
      <c r="F37" s="69">
        <f t="shared" si="11"/>
        <v>718.59999999999991</v>
      </c>
      <c r="G37" s="69">
        <f t="shared" si="11"/>
        <v>842.10399999999981</v>
      </c>
      <c r="H37" s="69">
        <f t="shared" si="11"/>
        <v>970.6293099999998</v>
      </c>
      <c r="I37" s="69">
        <f t="shared" si="11"/>
        <v>1104.2971871499999</v>
      </c>
      <c r="J37" s="69">
        <f t="shared" si="11"/>
        <v>1243.2330043322499</v>
      </c>
      <c r="K37" s="69">
        <f t="shared" si="11"/>
        <v>1412.5664267409836</v>
      </c>
      <c r="L37" s="69">
        <f t="shared" si="11"/>
        <v>1588.6815968530359</v>
      </c>
      <c r="M37" s="69">
        <f t="shared" si="11"/>
        <v>1771.7798282023157</v>
      </c>
      <c r="N37" s="69">
        <f t="shared" si="11"/>
        <v>1962.070433391659</v>
      </c>
      <c r="O37" s="69">
        <f t="shared" si="11"/>
        <v>1159.771093047158</v>
      </c>
      <c r="P37" s="69">
        <f t="shared" si="11"/>
        <v>1340.1082427552205</v>
      </c>
      <c r="Q37" s="69">
        <f t="shared" si="11"/>
        <v>1527.0674788745214</v>
      </c>
      <c r="R37" s="69">
        <f t="shared" si="11"/>
        <v>1720.8314841595106</v>
      </c>
      <c r="S37" s="69">
        <f t="shared" si="11"/>
        <v>1921.589849178868</v>
      </c>
      <c r="T37" s="69">
        <f t="shared" si="11"/>
        <v>2254.5393843113643</v>
      </c>
      <c r="U37" s="69">
        <f t="shared" si="11"/>
        <v>2646.1344468405887</v>
      </c>
      <c r="V37" s="69">
        <f t="shared" si="11"/>
        <v>2046.649783895979</v>
      </c>
      <c r="W37" s="69">
        <f t="shared" si="11"/>
        <v>2456.3715170248392</v>
      </c>
      <c r="X37" s="69">
        <f t="shared" si="11"/>
        <v>2875.5976754691533</v>
      </c>
      <c r="Y37" s="70">
        <f t="shared" si="11"/>
        <v>3304.6387555745791</v>
      </c>
    </row>
    <row r="38" spans="1:25" ht="15" thickBot="1">
      <c r="A38" s="114" t="s">
        <v>46</v>
      </c>
      <c r="B38" s="112"/>
      <c r="C38" s="113"/>
      <c r="D38" s="59"/>
      <c r="E38" s="60">
        <v>-2000</v>
      </c>
      <c r="F38" s="60">
        <f>+E38+140</f>
        <v>-1860</v>
      </c>
      <c r="G38" s="60">
        <f t="shared" ref="G38:S38" si="12">+F38+140</f>
        <v>-1720</v>
      </c>
      <c r="H38" s="60">
        <f t="shared" si="12"/>
        <v>-1580</v>
      </c>
      <c r="I38" s="60">
        <f t="shared" si="12"/>
        <v>-1440</v>
      </c>
      <c r="J38" s="60">
        <f t="shared" si="12"/>
        <v>-1300</v>
      </c>
      <c r="K38" s="60">
        <f t="shared" si="12"/>
        <v>-1160</v>
      </c>
      <c r="L38" s="60">
        <f t="shared" si="12"/>
        <v>-1020</v>
      </c>
      <c r="M38" s="60">
        <f t="shared" si="12"/>
        <v>-880</v>
      </c>
      <c r="N38" s="60">
        <f t="shared" si="12"/>
        <v>-740</v>
      </c>
      <c r="O38" s="60">
        <f t="shared" si="12"/>
        <v>-600</v>
      </c>
      <c r="P38" s="60">
        <f t="shared" si="12"/>
        <v>-460</v>
      </c>
      <c r="Q38" s="60">
        <f t="shared" si="12"/>
        <v>-320</v>
      </c>
      <c r="R38" s="60">
        <f t="shared" si="12"/>
        <v>-180</v>
      </c>
      <c r="S38" s="60">
        <f t="shared" si="12"/>
        <v>-40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1">
        <v>0</v>
      </c>
    </row>
    <row r="39" spans="1:25" ht="15.75" customHeight="1">
      <c r="A39" s="105" t="s">
        <v>30</v>
      </c>
      <c r="B39" s="106"/>
      <c r="C39" s="10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8"/>
    </row>
    <row r="40" spans="1:25" ht="15.75" customHeight="1">
      <c r="A40" s="107"/>
      <c r="B40" s="108"/>
      <c r="C40" s="108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9"/>
    </row>
    <row r="41" spans="1:25" ht="16.5" customHeight="1" thickBot="1">
      <c r="A41" s="109"/>
      <c r="B41" s="110"/>
      <c r="C41" s="11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1"/>
    </row>
  </sheetData>
  <sheetProtection algorithmName="SHA-512" hashValue="neibNWSNFt8V7yGalNjdLv1BF0++kbe6SMU8JBEFuRFi6yNk8bSGYLGsPwZ781DqDcw9tmMWXU9TpVKQrs2p2A==" saltValue="Cd9AXt6uBARK7Szl/crdfQ==" spinCount="100000" sheet="1" objects="1" scenarios="1"/>
  <mergeCells count="10">
    <mergeCell ref="A5:A10"/>
    <mergeCell ref="A34:A37"/>
    <mergeCell ref="A39:C41"/>
    <mergeCell ref="A33:C33"/>
    <mergeCell ref="A38:C38"/>
    <mergeCell ref="A11:A21"/>
    <mergeCell ref="B11:B13"/>
    <mergeCell ref="B14:C14"/>
    <mergeCell ref="B29:C29"/>
    <mergeCell ref="A22:A32"/>
  </mergeCells>
  <phoneticPr fontId="1"/>
  <dataValidations disablePrompts="1" count="2">
    <dataValidation allowBlank="1" showInputMessage="1" showErrorMessage="1" prompt="各ページの印刷に列タイトルを挿入する場合は_x000a_【経過年数】をクリックしておくこと_x000a_" sqref="A3:C3" xr:uid="{E06A413D-F712-4D1B-A92A-146B03F7AAE6}"/>
    <dataValidation allowBlank="1" showInputMessage="1" showErrorMessage="1" promptTitle="年間収支を加算(減産)する前の基準年末貯蓄" prompt="単位：万円" sqref="C34:C36 B36" xr:uid="{00D56740-4762-4013-BD19-5787834C1E94}"/>
  </dataValidations>
  <pageMargins left="0.62992125984251968" right="0.43307086614173229" top="0.35433070866141736" bottom="0.55118110236220474" header="0.31496062992125984" footer="0.31496062992125984"/>
  <pageSetup paperSize="9" scale="83" fitToWidth="2" orientation="landscape" r:id="rId1"/>
  <headerFooter alignWithMargins="0">
    <oddFooter>&amp;C　©　ファイナンシャルプランナー　西川敏明</oddFooter>
  </headerFooter>
  <ignoredErrors>
    <ignoredError sqref="H11:I11 Q1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FD6C-27B4-4EE2-8D58-F47A86CBD2D7}">
  <sheetPr>
    <pageSetUpPr fitToPage="1"/>
  </sheetPr>
  <dimension ref="A1:L36"/>
  <sheetViews>
    <sheetView topLeftCell="A6" workbookViewId="0">
      <selection activeCell="O28" sqref="O28"/>
    </sheetView>
  </sheetViews>
  <sheetFormatPr defaultRowHeight="15.75"/>
  <cols>
    <col min="1" max="16384" width="8.88671875" style="3"/>
  </cols>
  <sheetData>
    <row r="1" spans="1:12" ht="24">
      <c r="A1" s="1" t="s">
        <v>22</v>
      </c>
      <c r="L1" s="3" t="s">
        <v>25</v>
      </c>
    </row>
    <row r="34" spans="1:1" ht="9.75" customHeight="1"/>
    <row r="36" spans="1:1" ht="16.5">
      <c r="A36" s="2"/>
    </row>
  </sheetData>
  <sheetProtection algorithmName="SHA-512" hashValue="qdmeTf33kFSzHRIqEhXxz5fDE/32zB1yzyeN3BWuS+Bv1nM8w8jQg22ea7ZjzI6RlblekYydHRtfISxcRd8IAw==" saltValue="p0tSilU16jhERa6mn5ZnCA==" spinCount="100000" sheet="1" objects="1" scenarios="1" selectLockedCells="1" selectUnlockedCells="1"/>
  <phoneticPr fontId="1"/>
  <pageMargins left="0.51181102362204722" right="0.11811023622047245" top="0.55118110236220474" bottom="0.15748031496062992" header="0.31496062992125984" footer="0.31496062992125984"/>
  <pageSetup paperSize="9" scale="96" orientation="landscape" horizontalDpi="0" verticalDpi="0" r:id="rId1"/>
  <headerFooter alignWithMargins="0">
    <oddFooter>&amp;C©　ファイナンシャルプランナー　西川敏明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数値表</vt:lpstr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敏明 西川</dc:creator>
  <cp:lastModifiedBy>敏明 西川</cp:lastModifiedBy>
  <cp:lastPrinted>2024-12-01T07:35:20Z</cp:lastPrinted>
  <dcterms:created xsi:type="dcterms:W3CDTF">2024-11-30T11:22:03Z</dcterms:created>
  <dcterms:modified xsi:type="dcterms:W3CDTF">2024-12-01T11:20:16Z</dcterms:modified>
</cp:coreProperties>
</file>